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mscislicka\Desktop\GAZ GMINA 2024\"/>
    </mc:Choice>
  </mc:AlternateContent>
  <xr:revisionPtr revIDLastSave="0" documentId="13_ncr:1_{BB38B489-6295-4D6A-8045-F082C8DAEB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k i tak cześciowo" sheetId="2" r:id="rId1"/>
  </sheets>
  <definedNames>
    <definedName name="_xlnm._FilterDatabase" localSheetId="0" hidden="1">'tak i tak cześciowo'!$A$3:$BD$14</definedName>
  </definedNames>
  <calcPr calcId="181029"/>
</workbook>
</file>

<file path=xl/calcChain.xml><?xml version="1.0" encoding="utf-8"?>
<calcChain xmlns="http://schemas.openxmlformats.org/spreadsheetml/2006/main">
  <c r="E20" i="2" l="1"/>
  <c r="E19" i="2"/>
  <c r="BC4" i="2" l="1"/>
  <c r="BB5" i="2"/>
  <c r="BB7" i="2"/>
  <c r="BC8" i="2"/>
  <c r="BB9" i="2"/>
  <c r="AY15" i="2"/>
  <c r="BB10" i="2"/>
  <c r="BC14" i="2"/>
  <c r="BB6" i="2"/>
  <c r="BC6" i="2"/>
  <c r="BB8" i="2"/>
  <c r="BB11" i="2"/>
  <c r="BC11" i="2"/>
  <c r="BB12" i="2"/>
  <c r="BC12" i="2"/>
  <c r="BB13" i="2"/>
  <c r="BC13" i="2"/>
  <c r="D24" i="2"/>
  <c r="J24" i="2"/>
  <c r="H24" i="2"/>
  <c r="I24" i="2"/>
  <c r="C24" i="2"/>
  <c r="L20" i="2"/>
  <c r="L21" i="2"/>
  <c r="L22" i="2"/>
  <c r="L23" i="2"/>
  <c r="L19" i="2"/>
  <c r="BC5" i="2" l="1"/>
  <c r="BC7" i="2"/>
  <c r="L24" i="2"/>
  <c r="E24" i="2"/>
  <c r="BC9" i="2"/>
  <c r="BC10" i="2"/>
  <c r="BB14" i="2"/>
  <c r="AZ15" i="2"/>
  <c r="BB4" i="2"/>
  <c r="BC15" i="2" l="1"/>
  <c r="BB15" i="2"/>
</calcChain>
</file>

<file path=xl/sharedStrings.xml><?xml version="1.0" encoding="utf-8"?>
<sst xmlns="http://schemas.openxmlformats.org/spreadsheetml/2006/main" count="320" uniqueCount="109">
  <si>
    <t>LP</t>
  </si>
  <si>
    <t>Nazwa obiektu</t>
  </si>
  <si>
    <t>Adres Obiektu</t>
  </si>
  <si>
    <t>Dane OSD</t>
  </si>
  <si>
    <t>Nazwa Obecnego Sprzedawcy</t>
  </si>
  <si>
    <t>Taryfa PSG</t>
  </si>
  <si>
    <t>Moc umowna</t>
  </si>
  <si>
    <t>Nr PPG</t>
  </si>
  <si>
    <t>Adres</t>
  </si>
  <si>
    <t>Kod</t>
  </si>
  <si>
    <t>Miejscowość</t>
  </si>
  <si>
    <t>NIP</t>
  </si>
  <si>
    <t>Poczta</t>
  </si>
  <si>
    <t>paliwo gazowe (kWh)</t>
  </si>
  <si>
    <t>Miejscowość/Ulica/Nr</t>
  </si>
  <si>
    <t>Zmiana Sprzedawcy</t>
  </si>
  <si>
    <t>Płatnik podatku akcyzowego</t>
  </si>
  <si>
    <t>Nr gazomierza</t>
  </si>
  <si>
    <t>ZW</t>
  </si>
  <si>
    <t>Okres trwania zamówienia, data od….. Do…..</t>
  </si>
  <si>
    <t>Nazwa</t>
  </si>
  <si>
    <t>Nazwa Odbiorcy/ Adres korespondencyjny</t>
  </si>
  <si>
    <t>Suma miesiące</t>
  </si>
  <si>
    <t>ilość miesięcy</t>
  </si>
  <si>
    <t>Uwagi:</t>
  </si>
  <si>
    <t>Dane Nabywcy</t>
  </si>
  <si>
    <t>Okres obowiązywania obecnej umowy /okres wypowiedzenia</t>
  </si>
  <si>
    <t>Załącznik nr 1 do SWZ - opis przedmiotu zamówienia</t>
  </si>
  <si>
    <t>Odbiorca należy do podmiotów  uprawnionych do skorzystania z cen taryfowych na podstawie art. 62b ustawy z dnia 10 kwietnia 1997 r. - Prawo energetyczne (tak lub nie)</t>
  </si>
  <si>
    <t>Udział procentowy zużycia paliwa gazowego (do dwóch miejsc po przecinku)</t>
  </si>
  <si>
    <t>z zastosowaniem taryfy</t>
  </si>
  <si>
    <t>bez zastosowania taryfy</t>
  </si>
  <si>
    <t>Odział</t>
  </si>
  <si>
    <t>PSG Sp. z o.o.</t>
  </si>
  <si>
    <t>pierwsza</t>
  </si>
  <si>
    <t>W-4</t>
  </si>
  <si>
    <t>W-5.1</t>
  </si>
  <si>
    <t>W-3.6</t>
  </si>
  <si>
    <t>W-2.1</t>
  </si>
  <si>
    <t>100,00</t>
  </si>
  <si>
    <t>0,00</t>
  </si>
  <si>
    <t>Gmina Łazy</t>
  </si>
  <si>
    <t>ul. Romualda Traugutta 15</t>
  </si>
  <si>
    <t xml:space="preserve">42-450 </t>
  </si>
  <si>
    <t>Łazy</t>
  </si>
  <si>
    <t>Gmina Łazy, ul. Romualda Traugutta 15, 42-450 Łazy</t>
  </si>
  <si>
    <t>Zabrze</t>
  </si>
  <si>
    <t>PGNiG Obrót Detaliczny sp.z o.o.</t>
  </si>
  <si>
    <t>8018590365500029866279</t>
  </si>
  <si>
    <t xml:space="preserve">tak </t>
  </si>
  <si>
    <t>42-450</t>
  </si>
  <si>
    <t>"Gmina Łazy"</t>
  </si>
  <si>
    <t>"Gmina Łazy",ul. Romualda Traugutta 15, 42-450 Łazy</t>
  </si>
  <si>
    <t>OSP</t>
  </si>
  <si>
    <t>Chruszczobród, ul. Mikołaja Reja 2</t>
  </si>
  <si>
    <t>00084078</t>
  </si>
  <si>
    <t>8018590365500004280182</t>
  </si>
  <si>
    <t>Ciągowice, ul. Sienkiewicza 4</t>
  </si>
  <si>
    <t>XI1000140764</t>
  </si>
  <si>
    <t>8018590365500004648371</t>
  </si>
  <si>
    <t>Rokitno Szlacheckie, ul. Tadeusza Kościuszki 9</t>
  </si>
  <si>
    <t>XI2101757955</t>
  </si>
  <si>
    <t>8018590365500005430678</t>
  </si>
  <si>
    <t>Wiesiółka, ul. Henryka Pobożnego 1</t>
  </si>
  <si>
    <t>XM1100143859</t>
  </si>
  <si>
    <t>8018590365500005559461</t>
  </si>
  <si>
    <t>ul. Adama Mickiewicza 113</t>
  </si>
  <si>
    <t>Szkoła Podstawowa im. Gabriela Taszyckiego w Chruszczobrodzie, ul. Adama Mickiewicza 113, Chruszczobród, 42-450 Łazy</t>
  </si>
  <si>
    <t>Chruszczobród, ul. Adama Mickiewicza 113</t>
  </si>
  <si>
    <t>8018590365500000013883</t>
  </si>
  <si>
    <t>Łazy, ul. Rtm. Witolda Pileckiego 5</t>
  </si>
  <si>
    <t>00000658</t>
  </si>
  <si>
    <t>8018590365500005066914</t>
  </si>
  <si>
    <t>8018590365500005138376</t>
  </si>
  <si>
    <t>Szkoła Podstawowa nr 1 w Łazach, ul. Szkolna 2, 42-450 Łazy</t>
  </si>
  <si>
    <t>Łazy, ul. Szkolna 2</t>
  </si>
  <si>
    <t>8018590365500004840430</t>
  </si>
  <si>
    <t>Publiczne Przedszkole nr 1, ul. Topolowa 9, 42-450 Łazy</t>
  </si>
  <si>
    <t>Łazy, ul. Topolowa 9</t>
  </si>
  <si>
    <t>XM1100379462</t>
  </si>
  <si>
    <t>8018590365500005486354</t>
  </si>
  <si>
    <t>Szkoła Podstawowa, ul. Adama Mickiewicza 8, 42-457 Wysoka</t>
  </si>
  <si>
    <t>Wysoka, ul. Adama Mickiewicza 8</t>
  </si>
  <si>
    <t>8018590365500000015856</t>
  </si>
  <si>
    <t>tak , częściowo</t>
  </si>
  <si>
    <t>Grupa taryfowa</t>
  </si>
  <si>
    <t>Ilość ppe</t>
  </si>
  <si>
    <t>Ilość godz. X moc umowna</t>
  </si>
  <si>
    <t>Podatek akcyzowy</t>
  </si>
  <si>
    <t>Opłata abonamentowa - z zastosowaniem taryfy  zatwierdzonej przez Prezesa URE</t>
  </si>
  <si>
    <t>Opłata abonamentowa - bez zastosowaniem taryfy (ceny konkurencyjne)</t>
  </si>
  <si>
    <t>Suma</t>
  </si>
  <si>
    <t>Zużycie z zastosowaniem taryfy</t>
  </si>
  <si>
    <t xml:space="preserve">zużycie dla rynku konkurencyjnego </t>
  </si>
  <si>
    <t>44,00</t>
  </si>
  <si>
    <t>56,00</t>
  </si>
  <si>
    <t>x</t>
  </si>
  <si>
    <t>KTS</t>
  </si>
  <si>
    <t>Zużycie gazu - suma na okres 12 miesięcy - (kWh)</t>
  </si>
  <si>
    <t>Łazy ul. Spółdzielcza 2</t>
  </si>
  <si>
    <t>Szkoła Podstawowa nr 3 w Łazach, ul.RTM. Witolda Pileckiego 14, 42-450 Łazy</t>
  </si>
  <si>
    <t xml:space="preserve">Gmina Łazy </t>
  </si>
  <si>
    <t>Ilość kWh na 12 miesięcy - z zastosowaniem taryfy  zatwierdzonej przez Prezesa URE</t>
  </si>
  <si>
    <t>Ilość kWh na 12 miesięcy - bez zastosowania taryfy (ceny konkurencyjne)</t>
  </si>
  <si>
    <t>Ilość kWh na 12 miesięcy - zamówienie maksymalne</t>
  </si>
  <si>
    <t>do 31.12.2024r. / 1-miesieczny okres wypowiedzenia/wypowada Wykonawca</t>
  </si>
  <si>
    <t>01.01.2025 do 31.12.2025</t>
  </si>
  <si>
    <t>Zużycie gazu w okresie od 01.01.2025 do 31.12.2025 r. w podziale na taryfę i rynek konkurencyjny (kWh)</t>
  </si>
  <si>
    <t xml:space="preserve">W-2.1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</si>
</sst>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38"/>
    </font>
    <font>
      <sz val="8"/>
      <color rgb="FF0000FF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3" fillId="0" borderId="1" xfId="0" quotePrefix="1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49" fontId="3" fillId="0" borderId="1" xfId="0" quotePrefix="1" applyNumberFormat="1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left" vertical="center" wrapText="1"/>
      <protection locked="0"/>
    </xf>
    <xf numFmtId="3" fontId="3" fillId="0" borderId="1" xfId="0" applyNumberFormat="1" applyFont="1" applyBorder="1" applyAlignment="1">
      <alignment horizontal="left" vertical="center" wrapText="1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3" fontId="6" fillId="0" borderId="1" xfId="0" applyNumberFormat="1" applyFont="1" applyBorder="1" applyAlignment="1" applyProtection="1">
      <alignment horizontal="left" vertical="center"/>
      <protection locked="0"/>
    </xf>
    <xf numFmtId="3" fontId="2" fillId="0" borderId="1" xfId="0" applyNumberFormat="1" applyFont="1" applyBorder="1" applyAlignment="1">
      <alignment horizontal="left" vertical="center"/>
    </xf>
    <xf numFmtId="0" fontId="3" fillId="0" borderId="1" xfId="0" quotePrefix="1" applyFont="1" applyBorder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 applyProtection="1">
      <alignment horizontal="left" vertical="center"/>
      <protection locked="0"/>
    </xf>
    <xf numFmtId="3" fontId="7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3" fontId="12" fillId="0" borderId="6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left" vertical="center"/>
    </xf>
    <xf numFmtId="3" fontId="9" fillId="0" borderId="5" xfId="0" applyNumberFormat="1" applyFont="1" applyBorder="1" applyAlignment="1">
      <alignment horizontal="left" vertical="center"/>
    </xf>
    <xf numFmtId="3" fontId="9" fillId="0" borderId="6" xfId="0" applyNumberFormat="1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00CC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0"/>
  <sheetViews>
    <sheetView tabSelected="1" topLeftCell="A10" workbookViewId="0">
      <selection activeCell="G30" sqref="G30"/>
    </sheetView>
  </sheetViews>
  <sheetFormatPr defaultColWidth="35.7109375" defaultRowHeight="11.25" x14ac:dyDescent="0.25"/>
  <cols>
    <col min="1" max="1" width="41.42578125" style="11" customWidth="1"/>
    <col min="2" max="2" width="15.7109375" style="10" customWidth="1"/>
    <col min="3" max="3" width="14.85546875" style="11" customWidth="1"/>
    <col min="4" max="4" width="25.7109375" style="11" customWidth="1"/>
    <col min="5" max="5" width="10" style="11" customWidth="1"/>
    <col min="6" max="6" width="10.7109375" style="11" customWidth="1"/>
    <col min="7" max="7" width="57.28515625" style="10" customWidth="1"/>
    <col min="8" max="8" width="8.5703125" style="10" customWidth="1"/>
    <col min="9" max="9" width="30" style="11" customWidth="1"/>
    <col min="10" max="10" width="14.7109375" style="11" customWidth="1"/>
    <col min="11" max="11" width="11" style="11" customWidth="1"/>
    <col min="12" max="12" width="14.5703125" style="11" customWidth="1"/>
    <col min="13" max="13" width="12.140625" style="11" customWidth="1"/>
    <col min="14" max="14" width="30.5703125" style="11" customWidth="1"/>
    <col min="15" max="15" width="8.42578125" style="11" customWidth="1"/>
    <col min="16" max="16" width="57.7109375" style="11" customWidth="1"/>
    <col min="17" max="17" width="11.28515625" style="11" customWidth="1"/>
    <col min="18" max="18" width="20.7109375" style="11" customWidth="1"/>
    <col min="19" max="19" width="7.5703125" style="11" customWidth="1"/>
    <col min="20" max="20" width="11.42578125" style="11" customWidth="1"/>
    <col min="21" max="21" width="27.42578125" style="11" customWidth="1"/>
    <col min="22" max="22" width="20.42578125" style="11" customWidth="1"/>
    <col min="23" max="23" width="16.140625" style="19" customWidth="1"/>
    <col min="24" max="24" width="13.85546875" style="4" customWidth="1"/>
    <col min="25" max="25" width="16.85546875" style="7" customWidth="1"/>
    <col min="26" max="26" width="19.42578125" style="4" customWidth="1"/>
    <col min="27" max="50" width="8.7109375" style="4" customWidth="1"/>
    <col min="51" max="51" width="8.5703125" style="4" customWidth="1"/>
    <col min="52" max="53" width="13.7109375" style="4" customWidth="1"/>
    <col min="54" max="54" width="14.85546875" style="4" customWidth="1"/>
    <col min="55" max="55" width="13.42578125" style="4" customWidth="1"/>
    <col min="56" max="16384" width="35.7109375" style="4"/>
  </cols>
  <sheetData>
    <row r="1" spans="1:55" x14ac:dyDescent="0.25">
      <c r="A1" s="65" t="s">
        <v>27</v>
      </c>
      <c r="B1" s="66"/>
      <c r="C1" s="65"/>
      <c r="D1" s="65"/>
      <c r="E1" s="65"/>
      <c r="F1" s="65"/>
      <c r="G1" s="65"/>
      <c r="H1" s="66"/>
      <c r="I1" s="65"/>
      <c r="J1" s="65"/>
      <c r="K1" s="65"/>
      <c r="L1" s="65"/>
      <c r="M1" s="65"/>
      <c r="N1" s="65"/>
      <c r="O1" s="65"/>
      <c r="P1" s="66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12"/>
    </row>
    <row r="2" spans="1:55" s="1" customFormat="1" ht="41.25" customHeight="1" x14ac:dyDescent="0.25">
      <c r="A2" s="63" t="s">
        <v>0</v>
      </c>
      <c r="B2" s="67" t="s">
        <v>25</v>
      </c>
      <c r="C2" s="68"/>
      <c r="D2" s="68"/>
      <c r="E2" s="68"/>
      <c r="F2" s="69"/>
      <c r="G2" s="63" t="s">
        <v>21</v>
      </c>
      <c r="H2" s="63" t="s">
        <v>1</v>
      </c>
      <c r="I2" s="67" t="s">
        <v>2</v>
      </c>
      <c r="J2" s="70"/>
      <c r="K2" s="69"/>
      <c r="L2" s="71" t="s">
        <v>3</v>
      </c>
      <c r="M2" s="72"/>
      <c r="N2" s="63" t="s">
        <v>4</v>
      </c>
      <c r="O2" s="63" t="s">
        <v>15</v>
      </c>
      <c r="P2" s="63" t="s">
        <v>26</v>
      </c>
      <c r="Q2" s="63" t="s">
        <v>5</v>
      </c>
      <c r="R2" s="63" t="s">
        <v>16</v>
      </c>
      <c r="S2" s="63" t="s">
        <v>6</v>
      </c>
      <c r="T2" s="63" t="s">
        <v>17</v>
      </c>
      <c r="U2" s="63" t="s">
        <v>7</v>
      </c>
      <c r="V2" s="63" t="s">
        <v>28</v>
      </c>
      <c r="W2" s="75" t="s">
        <v>29</v>
      </c>
      <c r="X2" s="76"/>
      <c r="Y2" s="77" t="s">
        <v>24</v>
      </c>
      <c r="Z2" s="77" t="s">
        <v>19</v>
      </c>
      <c r="AA2" s="73">
        <v>45658</v>
      </c>
      <c r="AB2" s="74"/>
      <c r="AC2" s="73">
        <v>45689</v>
      </c>
      <c r="AD2" s="74"/>
      <c r="AE2" s="73">
        <v>45717</v>
      </c>
      <c r="AF2" s="74"/>
      <c r="AG2" s="73">
        <v>45748</v>
      </c>
      <c r="AH2" s="74"/>
      <c r="AI2" s="73">
        <v>45778</v>
      </c>
      <c r="AJ2" s="74"/>
      <c r="AK2" s="73">
        <v>45809</v>
      </c>
      <c r="AL2" s="74"/>
      <c r="AM2" s="73">
        <v>45839</v>
      </c>
      <c r="AN2" s="74"/>
      <c r="AO2" s="73">
        <v>45870</v>
      </c>
      <c r="AP2" s="74"/>
      <c r="AQ2" s="73">
        <v>45901</v>
      </c>
      <c r="AR2" s="74"/>
      <c r="AS2" s="73">
        <v>45931</v>
      </c>
      <c r="AT2" s="74"/>
      <c r="AU2" s="73">
        <v>45962</v>
      </c>
      <c r="AV2" s="74"/>
      <c r="AW2" s="73">
        <v>45992</v>
      </c>
      <c r="AX2" s="74"/>
      <c r="AY2" s="77" t="s">
        <v>22</v>
      </c>
      <c r="AZ2" s="77" t="s">
        <v>98</v>
      </c>
      <c r="BA2" s="34"/>
      <c r="BB2" s="79" t="s">
        <v>107</v>
      </c>
      <c r="BC2" s="79"/>
    </row>
    <row r="3" spans="1:55" s="1" customFormat="1" ht="48" customHeight="1" x14ac:dyDescent="0.25">
      <c r="A3" s="64"/>
      <c r="B3" s="21" t="s">
        <v>20</v>
      </c>
      <c r="C3" s="22" t="s">
        <v>8</v>
      </c>
      <c r="D3" s="22" t="s">
        <v>9</v>
      </c>
      <c r="E3" s="22" t="s">
        <v>10</v>
      </c>
      <c r="F3" s="21" t="s">
        <v>11</v>
      </c>
      <c r="G3" s="64"/>
      <c r="H3" s="64"/>
      <c r="I3" s="23" t="s">
        <v>14</v>
      </c>
      <c r="J3" s="21" t="s">
        <v>9</v>
      </c>
      <c r="K3" s="21" t="s">
        <v>12</v>
      </c>
      <c r="L3" s="21" t="s">
        <v>20</v>
      </c>
      <c r="M3" s="21" t="s">
        <v>32</v>
      </c>
      <c r="N3" s="64"/>
      <c r="O3" s="64"/>
      <c r="P3" s="64"/>
      <c r="Q3" s="64"/>
      <c r="R3" s="64"/>
      <c r="S3" s="64"/>
      <c r="T3" s="64"/>
      <c r="U3" s="64"/>
      <c r="V3" s="64"/>
      <c r="W3" s="20" t="s">
        <v>30</v>
      </c>
      <c r="X3" s="17" t="s">
        <v>31</v>
      </c>
      <c r="Y3" s="78"/>
      <c r="Z3" s="78"/>
      <c r="AA3" s="2" t="s">
        <v>23</v>
      </c>
      <c r="AB3" s="2" t="s">
        <v>13</v>
      </c>
      <c r="AC3" s="2" t="s">
        <v>23</v>
      </c>
      <c r="AD3" s="8" t="s">
        <v>13</v>
      </c>
      <c r="AE3" s="2" t="s">
        <v>23</v>
      </c>
      <c r="AF3" s="8" t="s">
        <v>13</v>
      </c>
      <c r="AG3" s="2" t="s">
        <v>23</v>
      </c>
      <c r="AH3" s="8" t="s">
        <v>13</v>
      </c>
      <c r="AI3" s="2" t="s">
        <v>23</v>
      </c>
      <c r="AJ3" s="8" t="s">
        <v>13</v>
      </c>
      <c r="AK3" s="2" t="s">
        <v>23</v>
      </c>
      <c r="AL3" s="8" t="s">
        <v>13</v>
      </c>
      <c r="AM3" s="2" t="s">
        <v>23</v>
      </c>
      <c r="AN3" s="8" t="s">
        <v>13</v>
      </c>
      <c r="AO3" s="2" t="s">
        <v>23</v>
      </c>
      <c r="AP3" s="8" t="s">
        <v>13</v>
      </c>
      <c r="AQ3" s="2" t="s">
        <v>23</v>
      </c>
      <c r="AR3" s="8" t="s">
        <v>13</v>
      </c>
      <c r="AS3" s="2" t="s">
        <v>23</v>
      </c>
      <c r="AT3" s="8" t="s">
        <v>13</v>
      </c>
      <c r="AU3" s="2" t="s">
        <v>23</v>
      </c>
      <c r="AV3" s="8" t="s">
        <v>13</v>
      </c>
      <c r="AW3" s="2" t="s">
        <v>23</v>
      </c>
      <c r="AX3" s="8" t="s">
        <v>13</v>
      </c>
      <c r="AY3" s="78"/>
      <c r="AZ3" s="78"/>
      <c r="BA3" s="34"/>
      <c r="BB3" s="14" t="s">
        <v>92</v>
      </c>
      <c r="BC3" s="15" t="s">
        <v>93</v>
      </c>
    </row>
    <row r="4" spans="1:55" ht="27.75" customHeight="1" x14ac:dyDescent="0.25">
      <c r="A4" s="6">
        <v>1</v>
      </c>
      <c r="B4" s="6" t="s">
        <v>41</v>
      </c>
      <c r="C4" s="26" t="s">
        <v>42</v>
      </c>
      <c r="D4" s="6" t="s">
        <v>43</v>
      </c>
      <c r="E4" s="6" t="s">
        <v>44</v>
      </c>
      <c r="F4" s="6">
        <v>6492268348</v>
      </c>
      <c r="G4" s="6" t="s">
        <v>45</v>
      </c>
      <c r="H4" s="6" t="s">
        <v>97</v>
      </c>
      <c r="I4" s="26" t="s">
        <v>99</v>
      </c>
      <c r="J4" s="6" t="s">
        <v>43</v>
      </c>
      <c r="K4" s="6" t="s">
        <v>44</v>
      </c>
      <c r="L4" s="6" t="s">
        <v>33</v>
      </c>
      <c r="M4" s="6" t="s">
        <v>46</v>
      </c>
      <c r="N4" s="6" t="s">
        <v>47</v>
      </c>
      <c r="O4" s="6" t="s">
        <v>34</v>
      </c>
      <c r="P4" s="6" t="s">
        <v>105</v>
      </c>
      <c r="Q4" s="6" t="s">
        <v>36</v>
      </c>
      <c r="R4" s="6" t="s">
        <v>18</v>
      </c>
      <c r="S4" s="6">
        <v>208</v>
      </c>
      <c r="T4" s="33"/>
      <c r="U4" s="24" t="s">
        <v>48</v>
      </c>
      <c r="V4" s="24" t="s">
        <v>84</v>
      </c>
      <c r="W4" s="18" t="s">
        <v>94</v>
      </c>
      <c r="X4" s="18" t="s">
        <v>95</v>
      </c>
      <c r="Y4" s="40"/>
      <c r="Z4" s="41" t="s">
        <v>106</v>
      </c>
      <c r="AA4" s="3">
        <v>1</v>
      </c>
      <c r="AB4" s="3">
        <v>30500</v>
      </c>
      <c r="AC4" s="3">
        <v>1</v>
      </c>
      <c r="AD4" s="3">
        <v>25500</v>
      </c>
      <c r="AE4" s="3">
        <v>1</v>
      </c>
      <c r="AF4" s="3">
        <v>30500</v>
      </c>
      <c r="AG4" s="3">
        <v>1</v>
      </c>
      <c r="AH4" s="3">
        <v>17550</v>
      </c>
      <c r="AI4" s="3">
        <v>1</v>
      </c>
      <c r="AJ4" s="3">
        <v>1600</v>
      </c>
      <c r="AK4" s="3">
        <v>1</v>
      </c>
      <c r="AL4" s="3">
        <v>1600</v>
      </c>
      <c r="AM4" s="3">
        <v>1</v>
      </c>
      <c r="AN4" s="3">
        <v>1600</v>
      </c>
      <c r="AO4" s="3">
        <v>1</v>
      </c>
      <c r="AP4" s="3">
        <v>1600</v>
      </c>
      <c r="AQ4" s="3">
        <v>1</v>
      </c>
      <c r="AR4" s="3">
        <v>12000</v>
      </c>
      <c r="AS4" s="3">
        <v>1</v>
      </c>
      <c r="AT4" s="3">
        <v>19300</v>
      </c>
      <c r="AU4" s="3">
        <v>1</v>
      </c>
      <c r="AV4" s="3">
        <v>22000</v>
      </c>
      <c r="AW4" s="3">
        <v>1</v>
      </c>
      <c r="AX4" s="3">
        <v>30250</v>
      </c>
      <c r="AY4" s="3">
        <v>12</v>
      </c>
      <c r="AZ4" s="3">
        <v>194000</v>
      </c>
      <c r="BA4" s="39"/>
      <c r="BB4" s="38">
        <f t="shared" ref="BB4:BB14" si="0">ROUND(AZ4*W4/100,0)</f>
        <v>85360</v>
      </c>
      <c r="BC4" s="38">
        <f t="shared" ref="BC4:BC14" si="1">ROUND(AZ4*X4/100,0)</f>
        <v>108640</v>
      </c>
    </row>
    <row r="5" spans="1:55" ht="24" customHeight="1" x14ac:dyDescent="0.25">
      <c r="A5" s="6">
        <v>2</v>
      </c>
      <c r="B5" s="6" t="s">
        <v>51</v>
      </c>
      <c r="C5" s="26" t="s">
        <v>42</v>
      </c>
      <c r="D5" s="6" t="s">
        <v>50</v>
      </c>
      <c r="E5" s="6" t="s">
        <v>44</v>
      </c>
      <c r="F5" s="6">
        <v>6492268348</v>
      </c>
      <c r="G5" s="6" t="s">
        <v>52</v>
      </c>
      <c r="H5" s="6" t="s">
        <v>53</v>
      </c>
      <c r="I5" s="26" t="s">
        <v>54</v>
      </c>
      <c r="J5" s="6" t="s">
        <v>50</v>
      </c>
      <c r="K5" s="6" t="s">
        <v>44</v>
      </c>
      <c r="L5" s="6" t="s">
        <v>33</v>
      </c>
      <c r="M5" s="6" t="s">
        <v>46</v>
      </c>
      <c r="N5" s="6" t="s">
        <v>47</v>
      </c>
      <c r="O5" s="6" t="s">
        <v>34</v>
      </c>
      <c r="P5" s="6" t="s">
        <v>105</v>
      </c>
      <c r="Q5" s="6" t="s">
        <v>37</v>
      </c>
      <c r="R5" s="6" t="s">
        <v>18</v>
      </c>
      <c r="S5" s="6"/>
      <c r="T5" s="24" t="s">
        <v>55</v>
      </c>
      <c r="U5" s="24" t="s">
        <v>56</v>
      </c>
      <c r="V5" s="24" t="s">
        <v>49</v>
      </c>
      <c r="W5" s="18" t="s">
        <v>39</v>
      </c>
      <c r="X5" s="18" t="s">
        <v>40</v>
      </c>
      <c r="Y5" s="40"/>
      <c r="Z5" s="41" t="s">
        <v>106</v>
      </c>
      <c r="AA5" s="3">
        <v>1</v>
      </c>
      <c r="AB5" s="3">
        <v>2700</v>
      </c>
      <c r="AC5" s="3">
        <v>1</v>
      </c>
      <c r="AD5" s="3">
        <v>2700</v>
      </c>
      <c r="AE5" s="3">
        <v>1</v>
      </c>
      <c r="AF5" s="3">
        <v>2700</v>
      </c>
      <c r="AG5" s="3">
        <v>1</v>
      </c>
      <c r="AH5" s="3">
        <v>2700</v>
      </c>
      <c r="AI5" s="3">
        <v>1</v>
      </c>
      <c r="AJ5" s="3">
        <v>27000</v>
      </c>
      <c r="AK5" s="3">
        <v>0</v>
      </c>
      <c r="AL5" s="3">
        <v>2700</v>
      </c>
      <c r="AM5" s="3">
        <v>0</v>
      </c>
      <c r="AN5" s="3">
        <v>700</v>
      </c>
      <c r="AO5" s="3">
        <v>1</v>
      </c>
      <c r="AP5" s="3">
        <v>700</v>
      </c>
      <c r="AQ5" s="3">
        <v>1</v>
      </c>
      <c r="AR5" s="3">
        <v>2700</v>
      </c>
      <c r="AS5" s="3">
        <v>1</v>
      </c>
      <c r="AT5" s="3">
        <v>2700</v>
      </c>
      <c r="AU5" s="3">
        <v>1</v>
      </c>
      <c r="AV5" s="3">
        <v>2700</v>
      </c>
      <c r="AW5" s="3">
        <v>1</v>
      </c>
      <c r="AX5" s="3">
        <v>2700</v>
      </c>
      <c r="AY5" s="3">
        <v>12</v>
      </c>
      <c r="AZ5" s="3">
        <v>28400</v>
      </c>
      <c r="BA5" s="39"/>
      <c r="BB5" s="38">
        <f t="shared" si="0"/>
        <v>28400</v>
      </c>
      <c r="BC5" s="38">
        <f t="shared" si="1"/>
        <v>0</v>
      </c>
    </row>
    <row r="6" spans="1:55" ht="28.5" customHeight="1" x14ac:dyDescent="0.25">
      <c r="A6" s="6">
        <v>3</v>
      </c>
      <c r="B6" s="6" t="s">
        <v>51</v>
      </c>
      <c r="C6" s="26" t="s">
        <v>42</v>
      </c>
      <c r="D6" s="6" t="s">
        <v>50</v>
      </c>
      <c r="E6" s="6" t="s">
        <v>44</v>
      </c>
      <c r="F6" s="6">
        <v>6492268348</v>
      </c>
      <c r="G6" s="6" t="s">
        <v>52</v>
      </c>
      <c r="H6" s="6" t="s">
        <v>53</v>
      </c>
      <c r="I6" s="26" t="s">
        <v>57</v>
      </c>
      <c r="J6" s="6" t="s">
        <v>43</v>
      </c>
      <c r="K6" s="6" t="s">
        <v>44</v>
      </c>
      <c r="L6" s="6" t="s">
        <v>33</v>
      </c>
      <c r="M6" s="6" t="s">
        <v>46</v>
      </c>
      <c r="N6" s="6" t="s">
        <v>47</v>
      </c>
      <c r="O6" s="6" t="s">
        <v>34</v>
      </c>
      <c r="P6" s="6" t="s">
        <v>105</v>
      </c>
      <c r="Q6" s="6" t="s">
        <v>37</v>
      </c>
      <c r="R6" s="6" t="s">
        <v>18</v>
      </c>
      <c r="S6" s="6"/>
      <c r="T6" s="24" t="s">
        <v>58</v>
      </c>
      <c r="U6" s="24" t="s">
        <v>59</v>
      </c>
      <c r="V6" s="24" t="s">
        <v>49</v>
      </c>
      <c r="W6" s="18" t="s">
        <v>39</v>
      </c>
      <c r="X6" s="18" t="s">
        <v>40</v>
      </c>
      <c r="Y6" s="40"/>
      <c r="Z6" s="41" t="s">
        <v>106</v>
      </c>
      <c r="AA6" s="3">
        <v>1</v>
      </c>
      <c r="AB6" s="3">
        <v>1850</v>
      </c>
      <c r="AC6" s="3">
        <v>1</v>
      </c>
      <c r="AD6" s="3">
        <v>1850</v>
      </c>
      <c r="AE6" s="3">
        <v>1</v>
      </c>
      <c r="AF6" s="3">
        <v>1850</v>
      </c>
      <c r="AG6" s="3">
        <v>1</v>
      </c>
      <c r="AH6" s="3">
        <v>1850</v>
      </c>
      <c r="AI6" s="3">
        <v>1</v>
      </c>
      <c r="AJ6" s="3">
        <v>1850</v>
      </c>
      <c r="AK6" s="3">
        <v>1</v>
      </c>
      <c r="AL6" s="3">
        <v>1850</v>
      </c>
      <c r="AM6" s="3">
        <v>1</v>
      </c>
      <c r="AN6" s="3">
        <v>1850</v>
      </c>
      <c r="AO6" s="3">
        <v>1</v>
      </c>
      <c r="AP6" s="3">
        <v>1850</v>
      </c>
      <c r="AQ6" s="3">
        <v>1</v>
      </c>
      <c r="AR6" s="3">
        <v>1850</v>
      </c>
      <c r="AS6" s="3">
        <v>1</v>
      </c>
      <c r="AT6" s="3">
        <v>1850</v>
      </c>
      <c r="AU6" s="3">
        <v>1</v>
      </c>
      <c r="AV6" s="3">
        <v>1850</v>
      </c>
      <c r="AW6" s="3">
        <v>1</v>
      </c>
      <c r="AX6" s="3">
        <v>1850</v>
      </c>
      <c r="AY6" s="3">
        <v>12</v>
      </c>
      <c r="AZ6" s="3">
        <v>22200</v>
      </c>
      <c r="BA6" s="39"/>
      <c r="BB6" s="38">
        <f t="shared" si="0"/>
        <v>22200</v>
      </c>
      <c r="BC6" s="38">
        <f t="shared" si="1"/>
        <v>0</v>
      </c>
    </row>
    <row r="7" spans="1:55" ht="33.75" customHeight="1" x14ac:dyDescent="0.25">
      <c r="A7" s="6">
        <v>4</v>
      </c>
      <c r="B7" s="6" t="s">
        <v>51</v>
      </c>
      <c r="C7" s="26" t="s">
        <v>42</v>
      </c>
      <c r="D7" s="6" t="s">
        <v>50</v>
      </c>
      <c r="E7" s="6" t="s">
        <v>44</v>
      </c>
      <c r="F7" s="6">
        <v>6492268348</v>
      </c>
      <c r="G7" s="6" t="s">
        <v>52</v>
      </c>
      <c r="H7" s="6" t="s">
        <v>53</v>
      </c>
      <c r="I7" s="26" t="s">
        <v>60</v>
      </c>
      <c r="J7" s="6" t="s">
        <v>43</v>
      </c>
      <c r="K7" s="6" t="s">
        <v>44</v>
      </c>
      <c r="L7" s="6" t="s">
        <v>33</v>
      </c>
      <c r="M7" s="6" t="s">
        <v>46</v>
      </c>
      <c r="N7" s="6" t="s">
        <v>47</v>
      </c>
      <c r="O7" s="6" t="s">
        <v>34</v>
      </c>
      <c r="P7" s="6" t="s">
        <v>105</v>
      </c>
      <c r="Q7" s="6" t="s">
        <v>37</v>
      </c>
      <c r="R7" s="6" t="s">
        <v>18</v>
      </c>
      <c r="S7" s="6"/>
      <c r="T7" s="24" t="s">
        <v>61</v>
      </c>
      <c r="U7" s="24" t="s">
        <v>62</v>
      </c>
      <c r="V7" s="24" t="s">
        <v>49</v>
      </c>
      <c r="W7" s="18" t="s">
        <v>39</v>
      </c>
      <c r="X7" s="18" t="s">
        <v>40</v>
      </c>
      <c r="Y7" s="40"/>
      <c r="Z7" s="41" t="s">
        <v>106</v>
      </c>
      <c r="AA7" s="3">
        <v>1</v>
      </c>
      <c r="AB7" s="3">
        <v>2425</v>
      </c>
      <c r="AC7" s="3">
        <v>1</v>
      </c>
      <c r="AD7" s="3">
        <v>2425</v>
      </c>
      <c r="AE7" s="3">
        <v>1</v>
      </c>
      <c r="AF7" s="3">
        <v>2425</v>
      </c>
      <c r="AG7" s="3">
        <v>1</v>
      </c>
      <c r="AH7" s="3">
        <v>2425</v>
      </c>
      <c r="AI7" s="3">
        <v>1</v>
      </c>
      <c r="AJ7" s="3">
        <v>2425</v>
      </c>
      <c r="AK7" s="3">
        <v>1</v>
      </c>
      <c r="AL7" s="3">
        <v>2425</v>
      </c>
      <c r="AM7" s="3">
        <v>1</v>
      </c>
      <c r="AN7" s="3">
        <v>2425</v>
      </c>
      <c r="AO7" s="3">
        <v>1</v>
      </c>
      <c r="AP7" s="3">
        <v>2425</v>
      </c>
      <c r="AQ7" s="3">
        <v>1</v>
      </c>
      <c r="AR7" s="3">
        <v>2425</v>
      </c>
      <c r="AS7" s="3">
        <v>1</v>
      </c>
      <c r="AT7" s="3">
        <v>2425</v>
      </c>
      <c r="AU7" s="3">
        <v>1</v>
      </c>
      <c r="AV7" s="3">
        <v>2425</v>
      </c>
      <c r="AW7" s="3">
        <v>1</v>
      </c>
      <c r="AX7" s="3">
        <v>2425</v>
      </c>
      <c r="AY7" s="3">
        <v>12</v>
      </c>
      <c r="AZ7" s="3">
        <v>29100</v>
      </c>
      <c r="BA7" s="39"/>
      <c r="BB7" s="38">
        <f t="shared" si="0"/>
        <v>29100</v>
      </c>
      <c r="BC7" s="38">
        <f t="shared" si="1"/>
        <v>0</v>
      </c>
    </row>
    <row r="8" spans="1:55" ht="30" customHeight="1" x14ac:dyDescent="0.25">
      <c r="A8" s="6">
        <v>5</v>
      </c>
      <c r="B8" s="6" t="s">
        <v>51</v>
      </c>
      <c r="C8" s="26" t="s">
        <v>42</v>
      </c>
      <c r="D8" s="6" t="s">
        <v>50</v>
      </c>
      <c r="E8" s="6" t="s">
        <v>44</v>
      </c>
      <c r="F8" s="6">
        <v>6492268348</v>
      </c>
      <c r="G8" s="6" t="s">
        <v>52</v>
      </c>
      <c r="H8" s="6" t="s">
        <v>53</v>
      </c>
      <c r="I8" s="26" t="s">
        <v>63</v>
      </c>
      <c r="J8" s="6" t="s">
        <v>50</v>
      </c>
      <c r="K8" s="6" t="s">
        <v>44</v>
      </c>
      <c r="L8" s="6" t="s">
        <v>33</v>
      </c>
      <c r="M8" s="6" t="s">
        <v>46</v>
      </c>
      <c r="N8" s="6" t="s">
        <v>47</v>
      </c>
      <c r="O8" s="6" t="s">
        <v>34</v>
      </c>
      <c r="P8" s="6" t="s">
        <v>105</v>
      </c>
      <c r="Q8" s="6" t="s">
        <v>37</v>
      </c>
      <c r="R8" s="6" t="s">
        <v>18</v>
      </c>
      <c r="S8" s="6"/>
      <c r="T8" s="24" t="s">
        <v>64</v>
      </c>
      <c r="U8" s="24" t="s">
        <v>65</v>
      </c>
      <c r="V8" s="24" t="s">
        <v>49</v>
      </c>
      <c r="W8" s="18" t="s">
        <v>39</v>
      </c>
      <c r="X8" s="18" t="s">
        <v>40</v>
      </c>
      <c r="Y8" s="40"/>
      <c r="Z8" s="41" t="s">
        <v>106</v>
      </c>
      <c r="AA8" s="3">
        <v>1</v>
      </c>
      <c r="AB8" s="3">
        <v>1667</v>
      </c>
      <c r="AC8" s="3">
        <v>1</v>
      </c>
      <c r="AD8" s="3">
        <v>1667</v>
      </c>
      <c r="AE8" s="3">
        <v>1</v>
      </c>
      <c r="AF8" s="3">
        <v>1667</v>
      </c>
      <c r="AG8" s="3">
        <v>1</v>
      </c>
      <c r="AH8" s="3">
        <v>1667</v>
      </c>
      <c r="AI8" s="3">
        <v>1</v>
      </c>
      <c r="AJ8" s="3">
        <v>1667</v>
      </c>
      <c r="AK8" s="3">
        <v>1</v>
      </c>
      <c r="AL8" s="3">
        <v>1667</v>
      </c>
      <c r="AM8" s="3">
        <v>1</v>
      </c>
      <c r="AN8" s="3">
        <v>1667</v>
      </c>
      <c r="AO8" s="3">
        <v>1</v>
      </c>
      <c r="AP8" s="3">
        <v>1667</v>
      </c>
      <c r="AQ8" s="3">
        <v>1</v>
      </c>
      <c r="AR8" s="3">
        <v>1667</v>
      </c>
      <c r="AS8" s="3">
        <v>1</v>
      </c>
      <c r="AT8" s="3">
        <v>1664</v>
      </c>
      <c r="AU8" s="3">
        <v>1</v>
      </c>
      <c r="AV8" s="3">
        <v>1667</v>
      </c>
      <c r="AW8" s="3">
        <v>1</v>
      </c>
      <c r="AX8" s="3">
        <v>1666</v>
      </c>
      <c r="AY8" s="3">
        <v>12</v>
      </c>
      <c r="AZ8" s="3">
        <v>20000</v>
      </c>
      <c r="BA8" s="39"/>
      <c r="BB8" s="38">
        <f t="shared" si="0"/>
        <v>20000</v>
      </c>
      <c r="BC8" s="38">
        <f t="shared" si="1"/>
        <v>0</v>
      </c>
    </row>
    <row r="9" spans="1:55" ht="32.25" customHeight="1" x14ac:dyDescent="0.25">
      <c r="A9" s="6">
        <v>6</v>
      </c>
      <c r="B9" s="6" t="s">
        <v>41</v>
      </c>
      <c r="C9" s="26" t="s">
        <v>66</v>
      </c>
      <c r="D9" s="6" t="s">
        <v>50</v>
      </c>
      <c r="E9" s="6" t="s">
        <v>44</v>
      </c>
      <c r="F9" s="6">
        <v>6492268348</v>
      </c>
      <c r="G9" s="26" t="s">
        <v>67</v>
      </c>
      <c r="H9" s="6"/>
      <c r="I9" s="26" t="s">
        <v>68</v>
      </c>
      <c r="J9" s="6" t="s">
        <v>50</v>
      </c>
      <c r="K9" s="6" t="s">
        <v>44</v>
      </c>
      <c r="L9" s="6" t="s">
        <v>33</v>
      </c>
      <c r="M9" s="6" t="s">
        <v>46</v>
      </c>
      <c r="N9" s="6" t="s">
        <v>47</v>
      </c>
      <c r="O9" s="6" t="s">
        <v>34</v>
      </c>
      <c r="P9" s="6" t="s">
        <v>105</v>
      </c>
      <c r="Q9" s="6" t="s">
        <v>36</v>
      </c>
      <c r="R9" s="6" t="s">
        <v>16</v>
      </c>
      <c r="S9" s="6">
        <v>140</v>
      </c>
      <c r="T9" s="6"/>
      <c r="U9" s="24" t="s">
        <v>69</v>
      </c>
      <c r="V9" s="24" t="s">
        <v>49</v>
      </c>
      <c r="W9" s="18" t="s">
        <v>39</v>
      </c>
      <c r="X9" s="18" t="s">
        <v>40</v>
      </c>
      <c r="Y9" s="40"/>
      <c r="Z9" s="41" t="s">
        <v>106</v>
      </c>
      <c r="AA9" s="3">
        <v>1</v>
      </c>
      <c r="AB9" s="3">
        <v>32375</v>
      </c>
      <c r="AC9" s="3">
        <v>1</v>
      </c>
      <c r="AD9" s="3">
        <v>32375</v>
      </c>
      <c r="AE9" s="3">
        <v>1</v>
      </c>
      <c r="AF9" s="3">
        <v>32375</v>
      </c>
      <c r="AG9" s="3">
        <v>1</v>
      </c>
      <c r="AH9" s="3">
        <v>32375</v>
      </c>
      <c r="AI9" s="3">
        <v>1</v>
      </c>
      <c r="AJ9" s="3">
        <v>32375</v>
      </c>
      <c r="AK9" s="3">
        <v>1</v>
      </c>
      <c r="AL9" s="3">
        <v>600</v>
      </c>
      <c r="AM9" s="3">
        <v>1</v>
      </c>
      <c r="AN9" s="3">
        <v>150</v>
      </c>
      <c r="AO9" s="3">
        <v>1</v>
      </c>
      <c r="AP9" s="3">
        <v>150</v>
      </c>
      <c r="AQ9" s="3">
        <v>1</v>
      </c>
      <c r="AR9" s="3">
        <v>600</v>
      </c>
      <c r="AS9" s="3">
        <v>1</v>
      </c>
      <c r="AT9" s="3">
        <v>32375</v>
      </c>
      <c r="AU9" s="3">
        <v>1</v>
      </c>
      <c r="AV9" s="3">
        <v>32375</v>
      </c>
      <c r="AW9" s="3">
        <v>1</v>
      </c>
      <c r="AX9" s="3">
        <v>32375</v>
      </c>
      <c r="AY9" s="3">
        <v>12</v>
      </c>
      <c r="AZ9" s="3">
        <v>260500</v>
      </c>
      <c r="BA9" s="39"/>
      <c r="BB9" s="38">
        <f t="shared" si="0"/>
        <v>260500</v>
      </c>
      <c r="BC9" s="38">
        <f t="shared" si="1"/>
        <v>0</v>
      </c>
    </row>
    <row r="10" spans="1:55" ht="29.25" customHeight="1" x14ac:dyDescent="0.25">
      <c r="A10" s="6">
        <v>7</v>
      </c>
      <c r="B10" s="6" t="s">
        <v>101</v>
      </c>
      <c r="C10" s="26" t="s">
        <v>42</v>
      </c>
      <c r="D10" s="6" t="s">
        <v>50</v>
      </c>
      <c r="E10" s="6" t="s">
        <v>44</v>
      </c>
      <c r="F10" s="6">
        <v>6492268348</v>
      </c>
      <c r="G10" s="6" t="s">
        <v>100</v>
      </c>
      <c r="H10" s="6"/>
      <c r="I10" s="26" t="s">
        <v>70</v>
      </c>
      <c r="J10" s="6" t="s">
        <v>50</v>
      </c>
      <c r="K10" s="6" t="s">
        <v>44</v>
      </c>
      <c r="L10" s="6" t="s">
        <v>33</v>
      </c>
      <c r="M10" s="6" t="s">
        <v>46</v>
      </c>
      <c r="N10" s="6" t="s">
        <v>47</v>
      </c>
      <c r="O10" s="6" t="s">
        <v>34</v>
      </c>
      <c r="P10" s="6" t="s">
        <v>105</v>
      </c>
      <c r="Q10" s="6" t="s">
        <v>35</v>
      </c>
      <c r="R10" s="6" t="s">
        <v>18</v>
      </c>
      <c r="S10" s="6"/>
      <c r="T10" s="24" t="s">
        <v>71</v>
      </c>
      <c r="U10" s="24" t="s">
        <v>72</v>
      </c>
      <c r="V10" s="24" t="s">
        <v>49</v>
      </c>
      <c r="W10" s="18" t="s">
        <v>39</v>
      </c>
      <c r="X10" s="18" t="s">
        <v>40</v>
      </c>
      <c r="Y10" s="40"/>
      <c r="Z10" s="41" t="s">
        <v>106</v>
      </c>
      <c r="AA10" s="3">
        <v>1</v>
      </c>
      <c r="AB10" s="3">
        <v>28300</v>
      </c>
      <c r="AC10" s="3">
        <v>1</v>
      </c>
      <c r="AD10" s="3">
        <v>28300</v>
      </c>
      <c r="AE10" s="3">
        <v>1</v>
      </c>
      <c r="AF10" s="3">
        <v>28300</v>
      </c>
      <c r="AG10" s="3">
        <v>1</v>
      </c>
      <c r="AH10" s="3">
        <v>14071</v>
      </c>
      <c r="AI10" s="3">
        <v>1</v>
      </c>
      <c r="AJ10" s="3">
        <v>4071</v>
      </c>
      <c r="AK10" s="3">
        <v>1</v>
      </c>
      <c r="AL10" s="3">
        <v>4071</v>
      </c>
      <c r="AM10" s="3">
        <v>1</v>
      </c>
      <c r="AN10" s="3">
        <v>150</v>
      </c>
      <c r="AO10" s="3">
        <v>1</v>
      </c>
      <c r="AP10" s="3">
        <v>150</v>
      </c>
      <c r="AQ10" s="3">
        <v>1</v>
      </c>
      <c r="AR10" s="3">
        <v>600</v>
      </c>
      <c r="AS10" s="3">
        <v>1</v>
      </c>
      <c r="AT10" s="3">
        <v>5387</v>
      </c>
      <c r="AU10" s="3">
        <v>1</v>
      </c>
      <c r="AV10" s="3">
        <v>28300</v>
      </c>
      <c r="AW10" s="3">
        <v>1</v>
      </c>
      <c r="AX10" s="3">
        <v>28300</v>
      </c>
      <c r="AY10" s="3">
        <v>12</v>
      </c>
      <c r="AZ10" s="3">
        <v>170000</v>
      </c>
      <c r="BA10" s="39"/>
      <c r="BB10" s="38">
        <f t="shared" si="0"/>
        <v>170000</v>
      </c>
      <c r="BC10" s="38">
        <f t="shared" si="1"/>
        <v>0</v>
      </c>
    </row>
    <row r="11" spans="1:55" ht="30" customHeight="1" x14ac:dyDescent="0.25">
      <c r="A11" s="6">
        <v>8</v>
      </c>
      <c r="B11" s="6" t="s">
        <v>101</v>
      </c>
      <c r="C11" s="26" t="s">
        <v>42</v>
      </c>
      <c r="D11" s="6" t="s">
        <v>50</v>
      </c>
      <c r="E11" s="6" t="s">
        <v>44</v>
      </c>
      <c r="F11" s="6">
        <v>6492268348</v>
      </c>
      <c r="G11" s="6" t="s">
        <v>100</v>
      </c>
      <c r="H11" s="6"/>
      <c r="I11" s="26" t="s">
        <v>70</v>
      </c>
      <c r="J11" s="6" t="s">
        <v>50</v>
      </c>
      <c r="K11" s="6" t="s">
        <v>44</v>
      </c>
      <c r="L11" s="6" t="s">
        <v>33</v>
      </c>
      <c r="M11" s="6" t="s">
        <v>46</v>
      </c>
      <c r="N11" s="6" t="s">
        <v>47</v>
      </c>
      <c r="O11" s="6" t="s">
        <v>34</v>
      </c>
      <c r="P11" s="6" t="s">
        <v>105</v>
      </c>
      <c r="Q11" s="6" t="s">
        <v>108</v>
      </c>
      <c r="R11" s="6" t="s">
        <v>16</v>
      </c>
      <c r="S11" s="6"/>
      <c r="T11" s="6"/>
      <c r="U11" s="24" t="s">
        <v>73</v>
      </c>
      <c r="V11" s="24" t="s">
        <v>49</v>
      </c>
      <c r="W11" s="18" t="s">
        <v>39</v>
      </c>
      <c r="X11" s="18" t="s">
        <v>40</v>
      </c>
      <c r="Y11" s="40"/>
      <c r="Z11" s="41" t="s">
        <v>106</v>
      </c>
      <c r="AA11" s="3">
        <v>1</v>
      </c>
      <c r="AB11" s="3">
        <v>417</v>
      </c>
      <c r="AC11" s="3">
        <v>1</v>
      </c>
      <c r="AD11" s="3">
        <v>417</v>
      </c>
      <c r="AE11" s="3">
        <v>1</v>
      </c>
      <c r="AF11" s="3">
        <v>417</v>
      </c>
      <c r="AG11" s="3">
        <v>1</v>
      </c>
      <c r="AH11" s="3">
        <v>417</v>
      </c>
      <c r="AI11" s="3">
        <v>1</v>
      </c>
      <c r="AJ11" s="3">
        <v>417</v>
      </c>
      <c r="AK11" s="3">
        <v>1</v>
      </c>
      <c r="AL11" s="3">
        <v>417</v>
      </c>
      <c r="AM11" s="3">
        <v>1</v>
      </c>
      <c r="AN11" s="3">
        <v>413</v>
      </c>
      <c r="AO11" s="3">
        <v>1</v>
      </c>
      <c r="AP11" s="3">
        <v>417</v>
      </c>
      <c r="AQ11" s="3">
        <v>1</v>
      </c>
      <c r="AR11" s="3">
        <v>417</v>
      </c>
      <c r="AS11" s="3">
        <v>1</v>
      </c>
      <c r="AT11" s="3">
        <v>417</v>
      </c>
      <c r="AU11" s="3">
        <v>1</v>
      </c>
      <c r="AV11" s="3">
        <v>417</v>
      </c>
      <c r="AW11" s="3">
        <v>1</v>
      </c>
      <c r="AX11" s="3">
        <v>417</v>
      </c>
      <c r="AY11" s="3">
        <v>12</v>
      </c>
      <c r="AZ11" s="3">
        <v>5000</v>
      </c>
      <c r="BA11" s="39"/>
      <c r="BB11" s="38">
        <f t="shared" si="0"/>
        <v>5000</v>
      </c>
      <c r="BC11" s="38">
        <f t="shared" si="1"/>
        <v>0</v>
      </c>
    </row>
    <row r="12" spans="1:55" ht="26.25" customHeight="1" x14ac:dyDescent="0.25">
      <c r="A12" s="6">
        <v>9</v>
      </c>
      <c r="B12" s="6" t="s">
        <v>41</v>
      </c>
      <c r="C12" s="26" t="s">
        <v>42</v>
      </c>
      <c r="D12" s="6" t="s">
        <v>50</v>
      </c>
      <c r="E12" s="6" t="s">
        <v>44</v>
      </c>
      <c r="F12" s="6">
        <v>6492268348</v>
      </c>
      <c r="G12" s="6" t="s">
        <v>74</v>
      </c>
      <c r="H12" s="6"/>
      <c r="I12" s="26" t="s">
        <v>75</v>
      </c>
      <c r="J12" s="6" t="s">
        <v>50</v>
      </c>
      <c r="K12" s="6" t="s">
        <v>44</v>
      </c>
      <c r="L12" s="6" t="s">
        <v>33</v>
      </c>
      <c r="M12" s="6" t="s">
        <v>46</v>
      </c>
      <c r="N12" s="6" t="s">
        <v>47</v>
      </c>
      <c r="O12" s="6" t="s">
        <v>34</v>
      </c>
      <c r="P12" s="6" t="s">
        <v>105</v>
      </c>
      <c r="Q12" s="6" t="s">
        <v>38</v>
      </c>
      <c r="R12" s="6" t="s">
        <v>16</v>
      </c>
      <c r="S12" s="6"/>
      <c r="T12" s="33">
        <v>2433644</v>
      </c>
      <c r="U12" s="24" t="s">
        <v>76</v>
      </c>
      <c r="V12" s="42" t="s">
        <v>49</v>
      </c>
      <c r="W12" s="18" t="s">
        <v>39</v>
      </c>
      <c r="X12" s="18" t="s">
        <v>40</v>
      </c>
      <c r="Y12" s="40"/>
      <c r="Z12" s="41" t="s">
        <v>106</v>
      </c>
      <c r="AA12" s="3">
        <v>1</v>
      </c>
      <c r="AB12" s="3">
        <v>2090</v>
      </c>
      <c r="AC12" s="3">
        <v>1</v>
      </c>
      <c r="AD12" s="3">
        <v>2090</v>
      </c>
      <c r="AE12" s="3">
        <v>1</v>
      </c>
      <c r="AF12" s="3">
        <v>2090</v>
      </c>
      <c r="AG12" s="3">
        <v>1</v>
      </c>
      <c r="AH12" s="3">
        <v>2080</v>
      </c>
      <c r="AI12" s="3">
        <v>1</v>
      </c>
      <c r="AJ12" s="3">
        <v>2080</v>
      </c>
      <c r="AK12" s="3">
        <v>1</v>
      </c>
      <c r="AL12" s="3">
        <v>2080</v>
      </c>
      <c r="AM12" s="3">
        <v>1</v>
      </c>
      <c r="AN12" s="3">
        <v>2080</v>
      </c>
      <c r="AO12" s="3">
        <v>1</v>
      </c>
      <c r="AP12" s="3">
        <v>2080</v>
      </c>
      <c r="AQ12" s="3">
        <v>1</v>
      </c>
      <c r="AR12" s="3">
        <v>2080</v>
      </c>
      <c r="AS12" s="3">
        <v>1</v>
      </c>
      <c r="AT12" s="3">
        <v>2080</v>
      </c>
      <c r="AU12" s="3">
        <v>1</v>
      </c>
      <c r="AV12" s="3">
        <v>2080</v>
      </c>
      <c r="AW12" s="3">
        <v>1</v>
      </c>
      <c r="AX12" s="3">
        <v>2090</v>
      </c>
      <c r="AY12" s="3">
        <v>12</v>
      </c>
      <c r="AZ12" s="3">
        <v>25000</v>
      </c>
      <c r="BA12" s="39"/>
      <c r="BB12" s="38">
        <f t="shared" si="0"/>
        <v>25000</v>
      </c>
      <c r="BC12" s="38">
        <f t="shared" si="1"/>
        <v>0</v>
      </c>
    </row>
    <row r="13" spans="1:55" ht="31.5" customHeight="1" x14ac:dyDescent="0.25">
      <c r="A13" s="6">
        <v>10</v>
      </c>
      <c r="B13" s="6" t="s">
        <v>41</v>
      </c>
      <c r="C13" s="26" t="s">
        <v>42</v>
      </c>
      <c r="D13" s="6" t="s">
        <v>50</v>
      </c>
      <c r="E13" s="6" t="s">
        <v>44</v>
      </c>
      <c r="F13" s="6">
        <v>6492268348</v>
      </c>
      <c r="G13" s="6" t="s">
        <v>77</v>
      </c>
      <c r="H13" s="6"/>
      <c r="I13" s="26" t="s">
        <v>78</v>
      </c>
      <c r="J13" s="6" t="s">
        <v>50</v>
      </c>
      <c r="K13" s="6" t="s">
        <v>44</v>
      </c>
      <c r="L13" s="6" t="s">
        <v>33</v>
      </c>
      <c r="M13" s="6" t="s">
        <v>46</v>
      </c>
      <c r="N13" s="6" t="s">
        <v>47</v>
      </c>
      <c r="O13" s="6" t="s">
        <v>34</v>
      </c>
      <c r="P13" s="6" t="s">
        <v>105</v>
      </c>
      <c r="Q13" s="6" t="s">
        <v>35</v>
      </c>
      <c r="R13" s="6" t="s">
        <v>18</v>
      </c>
      <c r="S13" s="6"/>
      <c r="T13" s="33" t="s">
        <v>79</v>
      </c>
      <c r="U13" s="24" t="s">
        <v>80</v>
      </c>
      <c r="V13" s="42" t="s">
        <v>49</v>
      </c>
      <c r="W13" s="18" t="s">
        <v>39</v>
      </c>
      <c r="X13" s="43" t="s">
        <v>40</v>
      </c>
      <c r="Y13" s="40"/>
      <c r="Z13" s="41" t="s">
        <v>106</v>
      </c>
      <c r="AA13" s="3">
        <v>1</v>
      </c>
      <c r="AB13" s="3">
        <v>7500</v>
      </c>
      <c r="AC13" s="3">
        <v>1</v>
      </c>
      <c r="AD13" s="3">
        <v>7500</v>
      </c>
      <c r="AE13" s="3">
        <v>1</v>
      </c>
      <c r="AF13" s="3">
        <v>7500</v>
      </c>
      <c r="AG13" s="3">
        <v>1</v>
      </c>
      <c r="AH13" s="3">
        <v>7500</v>
      </c>
      <c r="AI13" s="3">
        <v>1</v>
      </c>
      <c r="AJ13" s="3">
        <v>7500</v>
      </c>
      <c r="AK13" s="3">
        <v>1</v>
      </c>
      <c r="AL13" s="3">
        <v>7500</v>
      </c>
      <c r="AM13" s="3">
        <v>1</v>
      </c>
      <c r="AN13" s="3">
        <v>7500</v>
      </c>
      <c r="AO13" s="3">
        <v>1</v>
      </c>
      <c r="AP13" s="3">
        <v>7500</v>
      </c>
      <c r="AQ13" s="3">
        <v>1</v>
      </c>
      <c r="AR13" s="3">
        <v>7500</v>
      </c>
      <c r="AS13" s="3">
        <v>1</v>
      </c>
      <c r="AT13" s="3">
        <v>7500</v>
      </c>
      <c r="AU13" s="3">
        <v>1</v>
      </c>
      <c r="AV13" s="3">
        <v>7500</v>
      </c>
      <c r="AW13" s="3">
        <v>1</v>
      </c>
      <c r="AX13" s="3">
        <v>7500</v>
      </c>
      <c r="AY13" s="3">
        <v>12</v>
      </c>
      <c r="AZ13" s="3">
        <v>90000</v>
      </c>
      <c r="BA13" s="39"/>
      <c r="BB13" s="38">
        <f t="shared" si="0"/>
        <v>90000</v>
      </c>
      <c r="BC13" s="38">
        <f t="shared" si="1"/>
        <v>0</v>
      </c>
    </row>
    <row r="14" spans="1:55" ht="30.75" customHeight="1" x14ac:dyDescent="0.25">
      <c r="A14" s="6">
        <v>11</v>
      </c>
      <c r="B14" s="6" t="s">
        <v>41</v>
      </c>
      <c r="C14" s="26" t="s">
        <v>42</v>
      </c>
      <c r="D14" s="6" t="s">
        <v>50</v>
      </c>
      <c r="E14" s="6" t="s">
        <v>44</v>
      </c>
      <c r="F14" s="6">
        <v>6492268348</v>
      </c>
      <c r="G14" s="6" t="s">
        <v>81</v>
      </c>
      <c r="H14" s="6"/>
      <c r="I14" s="26" t="s">
        <v>82</v>
      </c>
      <c r="J14" s="6" t="s">
        <v>50</v>
      </c>
      <c r="K14" s="6" t="s">
        <v>44</v>
      </c>
      <c r="L14" s="6" t="s">
        <v>33</v>
      </c>
      <c r="M14" s="6" t="s">
        <v>46</v>
      </c>
      <c r="N14" s="6" t="s">
        <v>47</v>
      </c>
      <c r="O14" s="6" t="s">
        <v>34</v>
      </c>
      <c r="P14" s="6" t="s">
        <v>105</v>
      </c>
      <c r="Q14" s="6" t="s">
        <v>36</v>
      </c>
      <c r="R14" s="6" t="s">
        <v>16</v>
      </c>
      <c r="S14" s="6">
        <v>274</v>
      </c>
      <c r="T14" s="24"/>
      <c r="U14" s="24" t="s">
        <v>83</v>
      </c>
      <c r="V14" s="24" t="s">
        <v>49</v>
      </c>
      <c r="W14" s="18" t="s">
        <v>39</v>
      </c>
      <c r="X14" s="18" t="s">
        <v>40</v>
      </c>
      <c r="Y14" s="40"/>
      <c r="Z14" s="41" t="s">
        <v>106</v>
      </c>
      <c r="AA14" s="3">
        <v>1</v>
      </c>
      <c r="AB14" s="3">
        <v>21261</v>
      </c>
      <c r="AC14" s="3">
        <v>1</v>
      </c>
      <c r="AD14" s="3">
        <v>19441</v>
      </c>
      <c r="AE14" s="3">
        <v>1</v>
      </c>
      <c r="AF14" s="3">
        <v>31300</v>
      </c>
      <c r="AG14" s="3">
        <v>1</v>
      </c>
      <c r="AH14" s="3">
        <v>22430</v>
      </c>
      <c r="AI14" s="3">
        <v>1</v>
      </c>
      <c r="AJ14" s="3">
        <v>11118</v>
      </c>
      <c r="AK14" s="3">
        <v>1</v>
      </c>
      <c r="AL14" s="3">
        <v>11118</v>
      </c>
      <c r="AM14" s="3">
        <v>1</v>
      </c>
      <c r="AN14" s="3">
        <v>600</v>
      </c>
      <c r="AO14" s="3">
        <v>1</v>
      </c>
      <c r="AP14" s="3">
        <v>600</v>
      </c>
      <c r="AQ14" s="3">
        <v>1</v>
      </c>
      <c r="AR14" s="3">
        <v>2743</v>
      </c>
      <c r="AS14" s="3">
        <v>1</v>
      </c>
      <c r="AT14" s="3">
        <v>17062</v>
      </c>
      <c r="AU14" s="3">
        <v>1</v>
      </c>
      <c r="AV14" s="3">
        <v>19027</v>
      </c>
      <c r="AW14" s="3">
        <v>1</v>
      </c>
      <c r="AX14" s="3">
        <v>31300</v>
      </c>
      <c r="AY14" s="3">
        <v>12</v>
      </c>
      <c r="AZ14" s="3">
        <v>188000</v>
      </c>
      <c r="BA14" s="39"/>
      <c r="BB14" s="38">
        <f t="shared" si="0"/>
        <v>188000</v>
      </c>
      <c r="BC14" s="38">
        <f t="shared" si="1"/>
        <v>0</v>
      </c>
    </row>
    <row r="15" spans="1:55" ht="21" customHeight="1" x14ac:dyDescent="0.25"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9">
        <f>SUBTOTAL(9,AY4:AY14)</f>
        <v>132</v>
      </c>
      <c r="AZ15" s="9">
        <f>SUBTOTAL(9,AZ4:AZ14)</f>
        <v>1032200</v>
      </c>
      <c r="BA15" s="5"/>
      <c r="BB15" s="9">
        <f>SUBTOTAL(9,BB4:BB14)</f>
        <v>923560</v>
      </c>
      <c r="BC15" s="9">
        <f>SUBTOTAL(9,BC4:BC14)</f>
        <v>108640</v>
      </c>
    </row>
    <row r="18" spans="1:51" ht="105.75" customHeight="1" x14ac:dyDescent="0.25">
      <c r="B18" s="25" t="s">
        <v>85</v>
      </c>
      <c r="C18" s="25" t="s">
        <v>86</v>
      </c>
      <c r="D18" s="25" t="s">
        <v>6</v>
      </c>
      <c r="E18" s="25" t="s">
        <v>87</v>
      </c>
      <c r="F18" s="25" t="s">
        <v>88</v>
      </c>
      <c r="G18" s="26" t="s">
        <v>32</v>
      </c>
      <c r="H18" s="35" t="s">
        <v>102</v>
      </c>
      <c r="I18" s="35" t="s">
        <v>89</v>
      </c>
      <c r="J18" s="35" t="s">
        <v>103</v>
      </c>
      <c r="K18" s="35" t="s">
        <v>90</v>
      </c>
      <c r="L18" s="26" t="s">
        <v>104</v>
      </c>
      <c r="M18" s="10"/>
      <c r="W18" s="4"/>
      <c r="X18" s="13"/>
      <c r="Y18" s="13"/>
      <c r="AY18" s="16"/>
    </row>
    <row r="19" spans="1:51" ht="17.25" customHeight="1" x14ac:dyDescent="0.25">
      <c r="B19" s="25" t="s">
        <v>36</v>
      </c>
      <c r="C19" s="25">
        <v>1</v>
      </c>
      <c r="D19" s="27">
        <v>208</v>
      </c>
      <c r="E19" s="27">
        <f>D19*365*24</f>
        <v>1822080</v>
      </c>
      <c r="F19" s="25" t="s">
        <v>18</v>
      </c>
      <c r="G19" s="28" t="s">
        <v>46</v>
      </c>
      <c r="H19" s="36">
        <v>85360</v>
      </c>
      <c r="I19" s="36">
        <v>1</v>
      </c>
      <c r="J19" s="36">
        <v>108640</v>
      </c>
      <c r="K19" s="36">
        <v>0</v>
      </c>
      <c r="L19" s="28">
        <f>H19+J19</f>
        <v>194000</v>
      </c>
      <c r="M19" s="10"/>
      <c r="W19" s="4"/>
      <c r="X19" s="13"/>
      <c r="Y19" s="13"/>
    </row>
    <row r="20" spans="1:51" ht="33" customHeight="1" x14ac:dyDescent="0.25">
      <c r="B20" s="25" t="s">
        <v>36</v>
      </c>
      <c r="C20" s="25">
        <v>2</v>
      </c>
      <c r="D20" s="27">
        <v>414</v>
      </c>
      <c r="E20" s="27">
        <f>(414*365*24)</f>
        <v>3626640</v>
      </c>
      <c r="F20" s="25" t="s">
        <v>16</v>
      </c>
      <c r="G20" s="28" t="s">
        <v>46</v>
      </c>
      <c r="H20" s="36">
        <v>448500</v>
      </c>
      <c r="I20" s="36">
        <v>2</v>
      </c>
      <c r="J20" s="36">
        <v>0</v>
      </c>
      <c r="K20" s="36">
        <v>0</v>
      </c>
      <c r="L20" s="28">
        <f t="shared" ref="L20:L23" si="2">H20+J20</f>
        <v>448500</v>
      </c>
      <c r="M20" s="10"/>
      <c r="W20" s="4"/>
      <c r="X20" s="13"/>
      <c r="Y20" s="13"/>
    </row>
    <row r="21" spans="1:51" ht="17.25" customHeight="1" x14ac:dyDescent="0.25">
      <c r="B21" s="25" t="s">
        <v>35</v>
      </c>
      <c r="C21" s="25">
        <v>2</v>
      </c>
      <c r="D21" s="27"/>
      <c r="E21" s="27"/>
      <c r="F21" s="25" t="s">
        <v>18</v>
      </c>
      <c r="G21" s="28" t="s">
        <v>46</v>
      </c>
      <c r="H21" s="36">
        <v>260000</v>
      </c>
      <c r="I21" s="36">
        <v>2</v>
      </c>
      <c r="J21" s="36">
        <v>0</v>
      </c>
      <c r="K21" s="36">
        <v>0</v>
      </c>
      <c r="L21" s="28">
        <f t="shared" si="2"/>
        <v>260000</v>
      </c>
      <c r="M21" s="10"/>
      <c r="W21" s="4"/>
      <c r="X21" s="13"/>
      <c r="Y21" s="13"/>
    </row>
    <row r="22" spans="1:51" ht="17.25" customHeight="1" x14ac:dyDescent="0.25">
      <c r="B22" s="25" t="s">
        <v>37</v>
      </c>
      <c r="C22" s="25">
        <v>4</v>
      </c>
      <c r="D22" s="27"/>
      <c r="E22" s="27"/>
      <c r="F22" s="25" t="s">
        <v>18</v>
      </c>
      <c r="G22" s="28" t="s">
        <v>46</v>
      </c>
      <c r="H22" s="36">
        <v>99700</v>
      </c>
      <c r="I22" s="36">
        <v>4</v>
      </c>
      <c r="J22" s="36">
        <v>0</v>
      </c>
      <c r="K22" s="36">
        <v>0</v>
      </c>
      <c r="L22" s="28">
        <f t="shared" si="2"/>
        <v>99700</v>
      </c>
      <c r="M22" s="10"/>
      <c r="W22" s="4"/>
      <c r="X22" s="13"/>
      <c r="Y22" s="13"/>
    </row>
    <row r="23" spans="1:51" ht="36" customHeight="1" x14ac:dyDescent="0.25">
      <c r="B23" s="25" t="s">
        <v>38</v>
      </c>
      <c r="C23" s="25">
        <v>2</v>
      </c>
      <c r="D23" s="27"/>
      <c r="E23" s="27"/>
      <c r="F23" s="25" t="s">
        <v>16</v>
      </c>
      <c r="G23" s="28" t="s">
        <v>46</v>
      </c>
      <c r="H23" s="36">
        <v>30000</v>
      </c>
      <c r="I23" s="36">
        <v>2</v>
      </c>
      <c r="J23" s="36">
        <v>0</v>
      </c>
      <c r="K23" s="36">
        <v>0</v>
      </c>
      <c r="L23" s="28">
        <f t="shared" si="2"/>
        <v>30000</v>
      </c>
      <c r="M23" s="10"/>
      <c r="W23" s="4"/>
      <c r="X23" s="13"/>
      <c r="Y23" s="13"/>
    </row>
    <row r="24" spans="1:51" ht="22.5" customHeight="1" x14ac:dyDescent="0.25">
      <c r="B24" s="29" t="s">
        <v>91</v>
      </c>
      <c r="C24" s="30">
        <f>SUBTOTAL(9,C19:C23)</f>
        <v>11</v>
      </c>
      <c r="D24" s="31">
        <f>SUM(D19:D23)</f>
        <v>622</v>
      </c>
      <c r="E24" s="31">
        <f>SUM(E19:E23)</f>
        <v>5448720</v>
      </c>
      <c r="F24" s="31" t="s">
        <v>96</v>
      </c>
      <c r="G24" s="31" t="s">
        <v>96</v>
      </c>
      <c r="H24" s="37">
        <f>SUBTOTAL(9,H19:H23)</f>
        <v>923560</v>
      </c>
      <c r="I24" s="37">
        <f>SUBTOTAL(9,I19:I23)</f>
        <v>11</v>
      </c>
      <c r="J24" s="37">
        <f>SUBTOTAL(9,J19:J23)</f>
        <v>108640</v>
      </c>
      <c r="K24" s="36">
        <v>0</v>
      </c>
      <c r="L24" s="32">
        <f>SUBTOTAL(9,L19:L23)</f>
        <v>1032200</v>
      </c>
      <c r="W24" s="4"/>
      <c r="X24" s="13"/>
      <c r="Y24" s="13"/>
    </row>
    <row r="26" spans="1:51" ht="26.25" x14ac:dyDescent="0.25">
      <c r="B26" s="44"/>
    </row>
    <row r="27" spans="1:51" s="48" customFormat="1" ht="18.75" x14ac:dyDescent="0.25">
      <c r="A27" s="45"/>
      <c r="B27" s="46"/>
      <c r="C27" s="45"/>
      <c r="D27" s="45"/>
      <c r="E27" s="45"/>
      <c r="F27" s="45"/>
      <c r="G27" s="46"/>
      <c r="H27" s="46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7"/>
      <c r="Y27" s="49"/>
    </row>
    <row r="28" spans="1:51" s="48" customFormat="1" ht="18.75" x14ac:dyDescent="0.25">
      <c r="A28" s="52"/>
      <c r="B28" s="53"/>
      <c r="C28" s="52"/>
      <c r="D28" s="54"/>
      <c r="E28" s="45"/>
      <c r="F28" s="45"/>
      <c r="G28" s="46"/>
      <c r="H28" s="50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7"/>
      <c r="Y28" s="49"/>
    </row>
    <row r="29" spans="1:51" s="48" customFormat="1" ht="18.75" x14ac:dyDescent="0.25">
      <c r="A29" s="55"/>
      <c r="B29" s="56"/>
      <c r="C29" s="57"/>
      <c r="D29" s="57"/>
      <c r="E29" s="45"/>
      <c r="F29" s="45"/>
      <c r="G29" s="46"/>
      <c r="H29" s="46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/>
      <c r="Y29" s="49"/>
    </row>
    <row r="30" spans="1:51" s="48" customFormat="1" ht="18.75" x14ac:dyDescent="0.25">
      <c r="A30" s="58"/>
      <c r="B30" s="59"/>
      <c r="C30" s="57"/>
      <c r="D30" s="57"/>
      <c r="E30" s="45"/>
      <c r="F30" s="45"/>
      <c r="G30" s="46"/>
      <c r="H30" s="46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/>
      <c r="Y30" s="49"/>
    </row>
    <row r="31" spans="1:51" s="48" customFormat="1" ht="18.75" x14ac:dyDescent="0.25">
      <c r="A31" s="58"/>
      <c r="B31" s="59"/>
      <c r="C31" s="57"/>
      <c r="D31" s="57"/>
      <c r="E31" s="45"/>
      <c r="F31" s="45"/>
      <c r="G31" s="46"/>
      <c r="H31" s="46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/>
      <c r="Y31" s="49"/>
    </row>
    <row r="32" spans="1:51" s="48" customFormat="1" ht="18.75" x14ac:dyDescent="0.25">
      <c r="A32" s="58"/>
      <c r="B32" s="59"/>
      <c r="C32" s="57"/>
      <c r="D32" s="57"/>
      <c r="E32" s="45"/>
      <c r="F32" s="45"/>
      <c r="G32" s="46"/>
      <c r="H32" s="46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/>
      <c r="Y32" s="49"/>
    </row>
    <row r="33" spans="1:25" s="48" customFormat="1" ht="18.75" x14ac:dyDescent="0.25">
      <c r="A33" s="58"/>
      <c r="B33" s="59"/>
      <c r="C33" s="57"/>
      <c r="D33" s="60"/>
      <c r="E33" s="51"/>
      <c r="F33" s="45"/>
      <c r="G33" s="46"/>
      <c r="H33" s="46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/>
      <c r="Y33" s="49"/>
    </row>
    <row r="34" spans="1:25" s="48" customFormat="1" ht="18.75" x14ac:dyDescent="0.25">
      <c r="A34" s="58"/>
      <c r="B34" s="59"/>
      <c r="C34" s="57"/>
      <c r="D34" s="57"/>
      <c r="E34" s="45"/>
      <c r="F34" s="45"/>
      <c r="G34" s="46"/>
      <c r="H34" s="46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7"/>
      <c r="Y34" s="49"/>
    </row>
    <row r="35" spans="1:25" s="48" customFormat="1" ht="18.75" x14ac:dyDescent="0.25">
      <c r="A35" s="58"/>
      <c r="B35" s="59"/>
      <c r="C35" s="61"/>
      <c r="D35" s="61"/>
      <c r="E35" s="45"/>
      <c r="F35" s="45"/>
      <c r="G35" s="46"/>
      <c r="H35" s="46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7"/>
      <c r="Y35" s="49"/>
    </row>
    <row r="36" spans="1:25" s="48" customFormat="1" ht="18.75" x14ac:dyDescent="0.25">
      <c r="A36" s="58"/>
      <c r="B36" s="59"/>
      <c r="C36" s="62"/>
      <c r="D36" s="62"/>
      <c r="E36" s="45"/>
      <c r="F36" s="45"/>
      <c r="G36" s="46"/>
      <c r="H36" s="46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7"/>
      <c r="Y36" s="49"/>
    </row>
    <row r="37" spans="1:25" s="48" customFormat="1" ht="18.75" x14ac:dyDescent="0.25">
      <c r="A37" s="58"/>
      <c r="B37" s="59"/>
      <c r="C37" s="57"/>
      <c r="D37" s="57"/>
      <c r="E37" s="45"/>
      <c r="F37" s="45"/>
      <c r="G37" s="46"/>
      <c r="H37" s="46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7"/>
      <c r="Y37" s="49"/>
    </row>
    <row r="38" spans="1:25" s="48" customFormat="1" ht="18.75" x14ac:dyDescent="0.25">
      <c r="A38" s="58"/>
      <c r="B38" s="59"/>
      <c r="C38" s="57"/>
      <c r="D38" s="57"/>
      <c r="E38" s="45"/>
      <c r="F38" s="45"/>
      <c r="G38" s="46"/>
      <c r="H38" s="46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7"/>
      <c r="Y38" s="49"/>
    </row>
    <row r="39" spans="1:25" s="48" customFormat="1" ht="18.75" x14ac:dyDescent="0.25">
      <c r="A39" s="58"/>
      <c r="B39" s="59"/>
      <c r="C39" s="57"/>
      <c r="D39" s="57"/>
      <c r="E39" s="45"/>
      <c r="F39" s="45"/>
      <c r="G39" s="46"/>
      <c r="H39" s="46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7"/>
      <c r="Y39" s="49"/>
    </row>
    <row r="40" spans="1:25" s="48" customFormat="1" ht="18.75" x14ac:dyDescent="0.25">
      <c r="A40" s="45"/>
      <c r="B40" s="46"/>
      <c r="C40" s="45"/>
      <c r="D40" s="45"/>
      <c r="E40" s="45"/>
      <c r="F40" s="45"/>
      <c r="G40" s="46"/>
      <c r="H40" s="46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7"/>
      <c r="Y40" s="49"/>
    </row>
  </sheetData>
  <mergeCells count="36">
    <mergeCell ref="AW2:AX2"/>
    <mergeCell ref="AY2:AY3"/>
    <mergeCell ref="AZ2:AZ3"/>
    <mergeCell ref="BB2:BC2"/>
    <mergeCell ref="AK2:AL2"/>
    <mergeCell ref="AM2:AN2"/>
    <mergeCell ref="AO2:AP2"/>
    <mergeCell ref="AQ2:AR2"/>
    <mergeCell ref="AS2:AT2"/>
    <mergeCell ref="AU2:AV2"/>
    <mergeCell ref="T2:T3"/>
    <mergeCell ref="U2:U3"/>
    <mergeCell ref="AI2:AJ2"/>
    <mergeCell ref="W2:X2"/>
    <mergeCell ref="Y2:Y3"/>
    <mergeCell ref="Z2:Z3"/>
    <mergeCell ref="AA2:AB2"/>
    <mergeCell ref="AC2:AD2"/>
    <mergeCell ref="AE2:AF2"/>
    <mergeCell ref="AG2:AH2"/>
    <mergeCell ref="C35:C36"/>
    <mergeCell ref="D35:D36"/>
    <mergeCell ref="V2:V3"/>
    <mergeCell ref="A1:AZ1"/>
    <mergeCell ref="A2:A3"/>
    <mergeCell ref="B2:F2"/>
    <mergeCell ref="G2:G3"/>
    <mergeCell ref="H2:H3"/>
    <mergeCell ref="I2:K2"/>
    <mergeCell ref="L2:M2"/>
    <mergeCell ref="N2:N3"/>
    <mergeCell ref="O2:O3"/>
    <mergeCell ref="P2:P3"/>
    <mergeCell ref="Q2:Q3"/>
    <mergeCell ref="R2:R3"/>
    <mergeCell ref="S2:S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tak i tak cześciowo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Małgorzata Ściślicka</cp:lastModifiedBy>
  <cp:lastPrinted>2023-06-19T09:08:39Z</cp:lastPrinted>
  <dcterms:created xsi:type="dcterms:W3CDTF">2015-11-14T08:57:14Z</dcterms:created>
  <dcterms:modified xsi:type="dcterms:W3CDTF">2024-08-27T12:05:18Z</dcterms:modified>
</cp:coreProperties>
</file>