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<sst xmlns="http://schemas.openxmlformats.org/spreadsheetml/2006/main" count="211" uniqueCount="134">
  <si>
    <t>Załącznik nr 1</t>
  </si>
  <si>
    <t>Zestawienie porównawcze dochodów 2010 - 2011</t>
  </si>
  <si>
    <t xml:space="preserve">             PLAN  DOCHODÓW  BUDŻETOWYCH  NA  ROK  2012</t>
  </si>
  <si>
    <t>Zestawienie porównawcze dochodów 2011 - 2012</t>
  </si>
  <si>
    <t xml:space="preserve">Dział rozdział paragraf </t>
  </si>
  <si>
    <t>TREŚĆ</t>
  </si>
  <si>
    <t>Przewidywane wykonanie w roku 2011</t>
  </si>
  <si>
    <t xml:space="preserve">Dochody ogółem </t>
  </si>
  <si>
    <t>w tym:</t>
  </si>
  <si>
    <t>Źródła dochodów</t>
  </si>
  <si>
    <t>bieżące</t>
  </si>
  <si>
    <t>majątkowe</t>
  </si>
  <si>
    <t>ogółem</t>
  </si>
  <si>
    <t>w tym ze środków unijnych</t>
  </si>
  <si>
    <t>O10</t>
  </si>
  <si>
    <t>Rolnictwo i łowiectwo</t>
  </si>
  <si>
    <t>O1041</t>
  </si>
  <si>
    <t>Program rozwoju Obszarów Wiejskich 2007-2013</t>
  </si>
  <si>
    <t>Dotacje celowe w ramach programów finansowanych z udziałem środków europejskich oraz środków, o których mowa w art.. 5 ust. 1 pkt 3 oraz ust. 3 pkt 5 i 6</t>
  </si>
  <si>
    <t>O1095</t>
  </si>
  <si>
    <t>Pozostała działalność</t>
  </si>
  <si>
    <t>Dotacje otrzymane z państwowych funduszy celowych na finansowanie lub dofinansowanie kosztów realizacji inwestycji i zakupów inwestycyjnych zadań inwestycyjnych - drogi transportu rolnego</t>
  </si>
  <si>
    <t>Dotacje otrzymane z samorządu województwa na inwestycje i zakupy inwestycyjne realizowane na podstawie umów między j.s.t. -place zabaw</t>
  </si>
  <si>
    <t>Transport i łączność</t>
  </si>
  <si>
    <t>Drogi publiczne gminne</t>
  </si>
  <si>
    <t>Dotacje celowe otrzymane z budżetu państwa na realizację inwestycji i zakupów inwestycyjnych własnych gmin</t>
  </si>
  <si>
    <t>Kościuszki</t>
  </si>
  <si>
    <t>Infrastruktura telekomunikacyjna</t>
  </si>
  <si>
    <t>Turystyka</t>
  </si>
  <si>
    <t>Gospodarka mieszkaniowa</t>
  </si>
  <si>
    <t>O750</t>
  </si>
  <si>
    <t>Wpływy z najmu i dzierżawy składników majątkowych</t>
  </si>
  <si>
    <t>O830</t>
  </si>
  <si>
    <t>Wpływy z usług</t>
  </si>
  <si>
    <t>O870</t>
  </si>
  <si>
    <t>Wpływy ze sprzedaży składników majątkowych</t>
  </si>
  <si>
    <t>Gospodarka gruntami i nieruchomościami</t>
  </si>
  <si>
    <t>O470</t>
  </si>
  <si>
    <t>Wpływy z opłat za zarząd, użytkowanie i użytkowanie wieczyste</t>
  </si>
  <si>
    <t>O760</t>
  </si>
  <si>
    <t>Wpływy z tytułu przekształcenia prawa użytkowania wieczystego w prawo własności</t>
  </si>
  <si>
    <t>O770</t>
  </si>
  <si>
    <t>Wpływy ze sprzedaży prawa własności nieruchomości</t>
  </si>
  <si>
    <t>Działalność usługowa</t>
  </si>
  <si>
    <t>Cmentarze</t>
  </si>
  <si>
    <t>Dotacje celowe otrzymane z budżetu państwa na zadania bieżące realizowane na podstawie porozumień z organami administracji rządowej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</si>
  <si>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</si>
  <si>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</si>
  <si>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gminom </t>
  </si>
  <si>
    <t>Urzędy gmin (miast i miast na prawach powiatu)</t>
  </si>
  <si>
    <t>O970</t>
  </si>
  <si>
    <t>Wpływy z tytułu zwrotu wynagrodzeń pracowników zatrudnionych w ramach prac interwencyjnych i robót publicznych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</si>
  <si>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</si>
  <si>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</si>
  <si>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Wpływy z podatku dochodowego od osób fizycznych</t>
  </si>
  <si>
    <t>O350</t>
  </si>
  <si>
    <t>Podatek dochodowy od osób fizycznych, opłacany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</si>
  <si>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</si>
  <si>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</si>
  <si>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</si>
  <si>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</si>
  <si>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</si>
  <si>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</si>
  <si>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</si>
  <si>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</si>
  <si>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</si>
  <si>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</si>
  <si>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</si>
  <si>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O910</t>
  </si>
  <si>
    <t>Odsetki od nieterminowych wpłat należności podatkowych</t>
  </si>
  <si>
    <t>Wpływy z podatku rolnego, podatku leśnego, podatku od czynności cywilnoprawnych, podatków i opłat lokalnych od osób fizycznych</t>
  </si>
  <si>
    <t>O360</t>
  </si>
  <si>
    <t>Podatek od spadków i darowizn</t>
  </si>
  <si>
    <t>O430</t>
  </si>
  <si>
    <t>Wpływy z opłaty targowej</t>
  </si>
  <si>
    <t>Wpływy z innych opłat stanowiacych dochody jednostek samorządu terytorialnego na podstawie ustaw</t>
  </si>
  <si>
    <t xml:space="preserve">O410  </t>
  </si>
  <si>
    <t>Wpływy z opłaty skarbowej</t>
  </si>
  <si>
    <t>O480</t>
  </si>
  <si>
    <t>Wpływy z opłat za zezwolenia na sprzedaż napojów alkoholowych</t>
  </si>
  <si>
    <t>O490</t>
  </si>
  <si>
    <t>Opłata planistyczna</t>
  </si>
  <si>
    <t>Opłata za zajęcie pasa drogowego</t>
  </si>
  <si>
    <t>Opłata za wywóz nieczystości z posesji mieszkańca</t>
  </si>
  <si>
    <t>Udziały gmin w podatkach stanowiących dochów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</si>
  <si>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</si>
  <si>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</si>
  <si>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</si>
  <si>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</si>
  <si>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</si>
  <si>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</si>
  <si>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</si>
  <si>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</si>
  <si>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</si>
  <si>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</si>
  <si>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</si>
  <si>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O920</t>
  </si>
  <si>
    <t>Odsetki pozostałe</t>
  </si>
  <si>
    <t>Prowizja płatnika podatku dochodowego od osób fizycznych</t>
  </si>
  <si>
    <t>Oddziały przedszkolne w szkołach podstawowych</t>
  </si>
  <si>
    <t>O690</t>
  </si>
  <si>
    <t>Opłaty za pobyt dzieci w przedszkolach publicznych</t>
  </si>
  <si>
    <t>Przedszkola</t>
  </si>
  <si>
    <t>Gimnazja</t>
  </si>
  <si>
    <t xml:space="preserve">Dotacje otrzymane z państwowych funduszy celowych na finansowanie lub dofinansowanie kosztów realizacji inwestycji i zakupów inwestycyjnych zadań inwestycyjnych </t>
  </si>
  <si>
    <t>Poszerzanie wiedzy uczniów - gimnazja</t>
  </si>
  <si>
    <t>Poszerzanie wiedzy uczniów - szkoły podstawowe</t>
  </si>
  <si>
    <t>Z wiedz a za pan brat</t>
  </si>
  <si>
    <t>Poszerzanie wiedzy uczniów</t>
  </si>
  <si>
    <t>Ochrona zdrowia</t>
  </si>
  <si>
    <t>Pomoc społeczna</t>
  </si>
  <si>
    <t>Świadczenia rodzinne, świadczenia z funduszu alimentacyjnego oraz składki na ubezpieczenia emerytalne i rentowe z ubezpieczenia społecznego</t>
  </si>
  <si>
    <t>Dochody jednostek samorządu terytorialnego związane z realizacja zadań z zakresu aministracji rządowej oraz innych zadań zleconych ustawami</t>
  </si>
  <si>
    <t xml:space="preserve">Składki na ubezpieczenie zdrowotne opłacane za osoby pobierające niektóre świadczenia z pomocy społecznej, niektóre świadczenia rodzinne </t>
  </si>
  <si>
    <t>Dotacje celowe otrzymane z budżetu państwa na realizację bieżących zadań własnych gmin</t>
  </si>
  <si>
    <t>Zasiłki i pomoc w naturze oraz skłdki na ubezpieczenia emerytalne i rentowe</t>
  </si>
  <si>
    <t>Zasiłki stałe</t>
  </si>
  <si>
    <t>Ośrodki pomocy społecznej</t>
  </si>
  <si>
    <t>Usługi opiekuńcze i specjalistyczne usługi opiekuńcze</t>
  </si>
  <si>
    <t>Pozostałe  zadania w zakresie polityki społecznej</t>
  </si>
  <si>
    <t>Gospodarka komunalna i ochrona środowiska</t>
  </si>
  <si>
    <t>Ochrona powietrza atmosferycznego i klimatu</t>
  </si>
  <si>
    <t>Wpływy i wydatki związane z gromadzeniem środków z opłat i kar za korzystanie ze środowiska</t>
  </si>
  <si>
    <t>Opłaty za korzystanie ze środowiska</t>
  </si>
  <si>
    <t>Wpływy i wydatki związane z gromadzeniem środków z opłat produktowych</t>
  </si>
  <si>
    <t>O400</t>
  </si>
  <si>
    <t>Opłata produktowa</t>
  </si>
  <si>
    <t>Kultura fizyczna</t>
  </si>
  <si>
    <t>Zadania w zakresie kultury fizycznej</t>
  </si>
  <si>
    <t>Wpływy z tytułu zwrotu podatku VAT za rok 2011</t>
  </si>
  <si>
    <t>Dotacje celowe w ramach programów finansowanych z udziałem środków europejskich oraz środków, o których mowa w art.. 5 ust. 1 pkt 3 oraz ust. 3 pkt 5 i 6 - boisko w Niegowonicach</t>
  </si>
  <si>
    <t>Dotacje celowe w ramach programów finansowanych z udziałem środków europejskich oraz środków, o których mowa w art.. 5 ust. 1 pkt 3 oraz ust. 3 pkt 5 i 6 - boisko w Chruszczobrodzie</t>
  </si>
  <si>
    <t xml:space="preserve">Dotacje celowe w ramach programów finansowanych z udziałem środków europejskich oraz środków, o których mowa w art.. 5 ust. 1 pkt 3 oraz ust. 3 pkt 5 i 6 - boisko w Wysokiej  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</si>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</sst>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z_ł_-;\-* #,##0\ _z_ł_-;_-* &quot;- &quot;_z_ł_-;_-@_-"/>
    <numFmt numFmtId="166" formatCode="_-* #,##0.00\ _z_ł_-;\-* #,##0.00\ _z_ł_-;_-* \-??\ _z_ł_-;_-@_-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9" fillId="0" borderId="0" xfId="0" applyFont="1" applyBorder="1" applyAlignment="1">
      <alignment horizontal="justify"/>
    </xf>
    <xf numFmtId="164" fontId="19" fillId="0" borderId="0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right" wrapText="1"/>
    </xf>
    <xf numFmtId="165" fontId="19" fillId="0" borderId="0" xfId="15" applyNumberFormat="1" applyFont="1" applyFill="1" applyBorder="1" applyAlignment="1" applyProtection="1">
      <alignment horizontal="right" wrapText="1"/>
      <protection/>
    </xf>
    <xf numFmtId="165" fontId="19" fillId="0" borderId="0" xfId="0" applyNumberFormat="1" applyFont="1" applyAlignment="1">
      <alignment horizontal="right" wrapText="1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justify"/>
    </xf>
    <xf numFmtId="164" fontId="20" fillId="0" borderId="0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wrapText="1"/>
    </xf>
    <xf numFmtId="165" fontId="20" fillId="0" borderId="0" xfId="15" applyNumberFormat="1" applyFont="1" applyFill="1" applyBorder="1" applyAlignment="1" applyProtection="1">
      <alignment horizontal="right" wrapText="1"/>
      <protection/>
    </xf>
    <xf numFmtId="165" fontId="20" fillId="0" borderId="0" xfId="0" applyNumberFormat="1" applyFont="1" applyAlignment="1">
      <alignment wrapText="1"/>
    </xf>
    <xf numFmtId="165" fontId="20" fillId="0" borderId="0" xfId="0" applyNumberFormat="1" applyFont="1" applyAlignment="1">
      <alignment horizontal="right" wrapText="1"/>
    </xf>
    <xf numFmtId="164" fontId="20" fillId="0" borderId="0" xfId="0" applyFont="1" applyAlignment="1">
      <alignment wrapText="1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 vertical="center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5" fontId="20" fillId="6" borderId="12" xfId="0" applyNumberFormat="1" applyFont="1" applyFill="1" applyBorder="1" applyAlignment="1">
      <alignment horizontal="center" vertical="top" wrapText="1"/>
    </xf>
    <xf numFmtId="165" fontId="20" fillId="6" borderId="12" xfId="15" applyNumberFormat="1" applyFont="1" applyFill="1" applyBorder="1" applyAlignment="1" applyProtection="1">
      <alignment horizontal="center" vertical="center" wrapText="1"/>
      <protection/>
    </xf>
    <xf numFmtId="165" fontId="20" fillId="6" borderId="13" xfId="15" applyNumberFormat="1" applyFont="1" applyFill="1" applyBorder="1" applyAlignment="1" applyProtection="1">
      <alignment horizontal="center" wrapText="1"/>
      <protection/>
    </xf>
    <xf numFmtId="164" fontId="20" fillId="0" borderId="0" xfId="0" applyFont="1" applyFill="1" applyAlignment="1">
      <alignment horizontal="center" wrapText="1"/>
    </xf>
    <xf numFmtId="164" fontId="20" fillId="0" borderId="0" xfId="0" applyFont="1" applyFill="1" applyAlignment="1">
      <alignment horizontal="center"/>
    </xf>
    <xf numFmtId="164" fontId="20" fillId="20" borderId="0" xfId="0" applyFont="1" applyFill="1" applyAlignment="1">
      <alignment horizontal="center"/>
    </xf>
    <xf numFmtId="165" fontId="20" fillId="6" borderId="14" xfId="15" applyNumberFormat="1" applyFont="1" applyFill="1" applyBorder="1" applyAlignment="1" applyProtection="1">
      <alignment horizontal="center" wrapText="1"/>
      <protection/>
    </xf>
    <xf numFmtId="165" fontId="20" fillId="6" borderId="12" xfId="0" applyNumberFormat="1" applyFont="1" applyFill="1" applyBorder="1" applyAlignment="1">
      <alignment horizontal="center" wrapText="1"/>
    </xf>
    <xf numFmtId="164" fontId="20" fillId="6" borderId="15" xfId="0" applyFont="1" applyFill="1" applyBorder="1" applyAlignment="1">
      <alignment vertical="center" wrapText="1"/>
    </xf>
    <xf numFmtId="165" fontId="20" fillId="6" borderId="16" xfId="15" applyNumberFormat="1" applyFont="1" applyFill="1" applyBorder="1" applyAlignment="1" applyProtection="1">
      <alignment horizontal="center" vertical="center" wrapText="1"/>
      <protection/>
    </xf>
    <xf numFmtId="165" fontId="20" fillId="6" borderId="17" xfId="15" applyNumberFormat="1" applyFont="1" applyFill="1" applyBorder="1" applyAlignment="1" applyProtection="1">
      <alignment horizontal="center" wrapText="1"/>
      <protection/>
    </xf>
    <xf numFmtId="165" fontId="20" fillId="6" borderId="10" xfId="0" applyNumberFormat="1" applyFont="1" applyFill="1" applyBorder="1" applyAlignment="1">
      <alignment horizontal="center" vertical="center" wrapText="1"/>
    </xf>
    <xf numFmtId="165" fontId="20" fillId="6" borderId="18" xfId="0" applyNumberFormat="1" applyFont="1" applyFill="1" applyBorder="1" applyAlignment="1">
      <alignment horizontal="center" wrapText="1"/>
    </xf>
    <xf numFmtId="164" fontId="20" fillId="6" borderId="19" xfId="0" applyFont="1" applyFill="1" applyBorder="1" applyAlignment="1">
      <alignment horizontal="center"/>
    </xf>
    <xf numFmtId="165" fontId="20" fillId="6" borderId="20" xfId="0" applyNumberFormat="1" applyFont="1" applyFill="1" applyBorder="1" applyAlignment="1">
      <alignment horizontal="center" wrapText="1"/>
    </xf>
    <xf numFmtId="165" fontId="20" fillId="6" borderId="12" xfId="15" applyNumberFormat="1" applyFont="1" applyFill="1" applyBorder="1" applyAlignment="1" applyProtection="1">
      <alignment horizontal="center" wrapText="1"/>
      <protection/>
    </xf>
    <xf numFmtId="165" fontId="20" fillId="6" borderId="21" xfId="15" applyNumberFormat="1" applyFont="1" applyFill="1" applyBorder="1" applyAlignment="1" applyProtection="1">
      <alignment horizontal="center" wrapText="1"/>
      <protection/>
    </xf>
    <xf numFmtId="165" fontId="20" fillId="6" borderId="22" xfId="15" applyNumberFormat="1" applyFont="1" applyFill="1" applyBorder="1" applyAlignment="1" applyProtection="1">
      <alignment horizontal="center" wrapText="1"/>
      <protection/>
    </xf>
    <xf numFmtId="165" fontId="20" fillId="6" borderId="19" xfId="0" applyNumberFormat="1" applyFont="1" applyFill="1" applyBorder="1" applyAlignment="1">
      <alignment horizontal="center" wrapText="1"/>
    </xf>
    <xf numFmtId="165" fontId="20" fillId="6" borderId="22" xfId="0" applyNumberFormat="1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Border="1" applyAlignment="1">
      <alignment horizontal="center"/>
    </xf>
    <xf numFmtId="164" fontId="20" fillId="20" borderId="0" xfId="0" applyFont="1" applyFill="1" applyBorder="1" applyAlignment="1">
      <alignment horizontal="center"/>
    </xf>
    <xf numFmtId="164" fontId="20" fillId="0" borderId="23" xfId="0" applyFont="1" applyBorder="1" applyAlignment="1">
      <alignment horizontal="justify"/>
    </xf>
    <xf numFmtId="164" fontId="20" fillId="0" borderId="24" xfId="0" applyFont="1" applyFill="1" applyBorder="1" applyAlignment="1">
      <alignment vertical="center" wrapText="1"/>
    </xf>
    <xf numFmtId="165" fontId="20" fillId="0" borderId="24" xfId="15" applyNumberFormat="1" applyFont="1" applyFill="1" applyBorder="1" applyAlignment="1" applyProtection="1">
      <alignment horizontal="right" vertical="center" wrapText="1"/>
      <protection/>
    </xf>
    <xf numFmtId="165" fontId="20" fillId="0" borderId="25" xfId="15" applyNumberFormat="1" applyFont="1" applyFill="1" applyBorder="1" applyAlignment="1" applyProtection="1">
      <alignment horizontal="right" vertical="center" wrapText="1"/>
      <protection/>
    </xf>
    <xf numFmtId="164" fontId="20" fillId="0" borderId="0" xfId="0" applyFont="1" applyBorder="1" applyAlignment="1">
      <alignment/>
    </xf>
    <xf numFmtId="164" fontId="20" fillId="0" borderId="26" xfId="0" applyFont="1" applyBorder="1" applyAlignment="1">
      <alignment horizontal="justify"/>
    </xf>
    <xf numFmtId="164" fontId="19" fillId="0" borderId="27" xfId="0" applyFont="1" applyFill="1" applyBorder="1" applyAlignment="1">
      <alignment horizontal="justify" vertical="top" wrapText="1"/>
    </xf>
    <xf numFmtId="164" fontId="19" fillId="0" borderId="27" xfId="0" applyFont="1" applyFill="1" applyBorder="1" applyAlignment="1">
      <alignment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9" fillId="0" borderId="27" xfId="15" applyNumberFormat="1" applyFont="1" applyFill="1" applyBorder="1" applyAlignment="1" applyProtection="1">
      <alignment horizontal="right" vertical="center" wrapText="1"/>
      <protection/>
    </xf>
    <xf numFmtId="165" fontId="19" fillId="0" borderId="28" xfId="15" applyNumberFormat="1" applyFont="1" applyFill="1" applyBorder="1" applyAlignment="1" applyProtection="1">
      <alignment horizontal="right" vertical="center" wrapText="1"/>
      <protection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20" fillId="0" borderId="27" xfId="0" applyFont="1" applyFill="1" applyBorder="1" applyAlignment="1">
      <alignment horizontal="justify" vertical="top" wrapText="1"/>
    </xf>
    <xf numFmtId="164" fontId="20" fillId="0" borderId="27" xfId="0" applyFont="1" applyFill="1" applyBorder="1" applyAlignment="1">
      <alignment vertical="center" wrapText="1"/>
    </xf>
    <xf numFmtId="165" fontId="20" fillId="0" borderId="27" xfId="15" applyNumberFormat="1" applyFont="1" applyFill="1" applyBorder="1" applyAlignment="1" applyProtection="1">
      <alignment horizontal="right" vertical="center" wrapText="1"/>
      <protection/>
    </xf>
    <xf numFmtId="164" fontId="20" fillId="0" borderId="0" xfId="0" applyFont="1" applyFill="1" applyAlignment="1">
      <alignment wrapText="1"/>
    </xf>
    <xf numFmtId="164" fontId="20" fillId="0" borderId="0" xfId="0" applyFont="1" applyFill="1" applyAlignment="1">
      <alignment/>
    </xf>
    <xf numFmtId="164" fontId="20" fillId="0" borderId="27" xfId="0" applyFont="1" applyBorder="1" applyAlignment="1">
      <alignment horizontal="justify"/>
    </xf>
    <xf numFmtId="164" fontId="20" fillId="0" borderId="27" xfId="0" applyFont="1" applyBorder="1" applyAlignment="1">
      <alignment vertical="center" wrapText="1"/>
    </xf>
    <xf numFmtId="165" fontId="20" fillId="0" borderId="27" xfId="0" applyNumberFormat="1" applyFont="1" applyFill="1" applyBorder="1" applyAlignment="1">
      <alignment horizontal="right" vertical="center" wrapText="1"/>
    </xf>
    <xf numFmtId="165" fontId="20" fillId="0" borderId="28" xfId="15" applyNumberFormat="1" applyFont="1" applyFill="1" applyBorder="1" applyAlignment="1" applyProtection="1">
      <alignment horizontal="right" vertical="center" wrapText="1"/>
      <protection/>
    </xf>
    <xf numFmtId="164" fontId="19" fillId="0" borderId="27" xfId="0" applyFont="1" applyBorder="1" applyAlignment="1">
      <alignment horizontal="justify" vertical="top" wrapText="1"/>
    </xf>
    <xf numFmtId="164" fontId="19" fillId="0" borderId="27" xfId="0" applyFont="1" applyBorder="1" applyAlignment="1">
      <alignment vertical="center" wrapText="1"/>
    </xf>
    <xf numFmtId="165" fontId="19" fillId="0" borderId="27" xfId="0" applyNumberFormat="1" applyFont="1" applyBorder="1" applyAlignment="1">
      <alignment horizontal="right" vertical="center" wrapText="1"/>
    </xf>
    <xf numFmtId="164" fontId="20" fillId="0" borderId="27" xfId="0" applyFont="1" applyBorder="1" applyAlignment="1">
      <alignment horizontal="justify" vertical="top" wrapText="1"/>
    </xf>
    <xf numFmtId="164" fontId="19" fillId="0" borderId="27" xfId="0" applyFont="1" applyBorder="1" applyAlignment="1">
      <alignment horizontal="justify"/>
    </xf>
    <xf numFmtId="164" fontId="19" fillId="0" borderId="27" xfId="0" applyFont="1" applyFill="1" applyBorder="1" applyAlignment="1">
      <alignment horizontal="justify"/>
    </xf>
    <xf numFmtId="164" fontId="19" fillId="0" borderId="29" xfId="0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3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65" fontId="20" fillId="0" borderId="0" xfId="15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Font="1" applyBorder="1" applyAlignment="1">
      <alignment horizontal="justify"/>
    </xf>
    <xf numFmtId="164" fontId="21" fillId="0" borderId="0" xfId="0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15" applyNumberFormat="1" applyFont="1" applyFill="1" applyBorder="1" applyAlignment="1" applyProtection="1">
      <alignment horizontal="right" vertical="center" wrapText="1"/>
      <protection/>
    </xf>
    <xf numFmtId="165" fontId="19" fillId="0" borderId="0" xfId="15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tabSelected="1" workbookViewId="0" topLeftCell="A1">
      <pane xSplit="7" ySplit="9" topLeftCell="IN10" activePane="bottomRight" state="frozen"/>
      <selection pane="topLeft" activeCell="A1" sqref="A1"/>
      <selection pane="topRight" activeCell="IN1" sqref="IN1"/>
      <selection pane="bottomLeft" activeCell="A10" sqref="A10"/>
      <selection pane="bottomRight" activeCell="IQ11" sqref="IQ11"/>
    </sheetView>
  </sheetViews>
  <sheetFormatPr defaultColWidth="9.00390625" defaultRowHeight="12.75"/>
  <cols>
    <col min="1" max="1" width="7.375" style="1" customWidth="1"/>
    <col min="2" max="2" width="38.375" style="2" customWidth="1"/>
    <col min="3" max="3" width="0" style="3" hidden="1" customWidth="1"/>
    <col min="4" max="4" width="12.375" style="4" customWidth="1"/>
    <col min="5" max="5" width="12.00390625" style="4" customWidth="1"/>
    <col min="6" max="6" width="9.625" style="4" customWidth="1"/>
    <col min="7" max="7" width="12.25390625" style="5" customWidth="1"/>
    <col min="8" max="8" width="11.875" style="5" customWidth="1"/>
    <col min="9" max="9" width="21.375" style="6" customWidth="1"/>
    <col min="10" max="16384" width="9.125" style="7" customWidth="1"/>
  </cols>
  <sheetData>
    <row r="1" spans="1:9" s="15" customFormat="1" ht="30" customHeight="1">
      <c r="A1" s="8"/>
      <c r="B1" s="9"/>
      <c r="C1" s="10"/>
      <c r="D1" s="11"/>
      <c r="E1" s="11"/>
      <c r="F1" s="11"/>
      <c r="G1" s="12" t="s">
        <v>0</v>
      </c>
      <c r="H1" s="13"/>
      <c r="I1" s="14"/>
    </row>
    <row r="2" spans="1:9" s="15" customFormat="1" ht="12.75" customHeight="1" hidden="1">
      <c r="A2" s="8"/>
      <c r="B2" s="16" t="s">
        <v>1</v>
      </c>
      <c r="C2" s="16"/>
      <c r="D2" s="16"/>
      <c r="E2" s="11"/>
      <c r="F2" s="11"/>
      <c r="G2" s="13"/>
      <c r="H2" s="13"/>
      <c r="I2" s="14"/>
    </row>
    <row r="3" spans="2:4" ht="12.75">
      <c r="B3" s="17" t="s">
        <v>2</v>
      </c>
      <c r="C3" s="10"/>
      <c r="D3" s="11"/>
    </row>
    <row r="4" spans="1:9" s="15" customFormat="1" ht="12.75" customHeight="1" hidden="1">
      <c r="A4" s="8"/>
      <c r="B4" s="16" t="s">
        <v>3</v>
      </c>
      <c r="C4" s="16"/>
      <c r="D4" s="11"/>
      <c r="E4" s="11"/>
      <c r="F4" s="11"/>
      <c r="G4" s="13"/>
      <c r="H4" s="13"/>
      <c r="I4" s="14"/>
    </row>
    <row r="5" spans="7:8" ht="12.75">
      <c r="G5" s="3"/>
      <c r="H5" s="3"/>
    </row>
    <row r="6" spans="1:38" s="25" customFormat="1" ht="12.75" customHeight="1">
      <c r="A6" s="18" t="s">
        <v>4</v>
      </c>
      <c r="B6" s="19" t="s">
        <v>5</v>
      </c>
      <c r="C6" s="20" t="s">
        <v>6</v>
      </c>
      <c r="D6" s="21" t="s">
        <v>7</v>
      </c>
      <c r="E6" s="22" t="s">
        <v>8</v>
      </c>
      <c r="F6" s="22"/>
      <c r="G6" s="22"/>
      <c r="H6" s="22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25" customFormat="1" ht="12.75" customHeight="1">
      <c r="A7" s="18"/>
      <c r="B7" s="19" t="s">
        <v>9</v>
      </c>
      <c r="C7" s="20"/>
      <c r="D7" s="21"/>
      <c r="E7" s="26" t="s">
        <v>10</v>
      </c>
      <c r="F7" s="26"/>
      <c r="G7" s="27" t="s">
        <v>11</v>
      </c>
      <c r="H7" s="27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s="25" customFormat="1" ht="39" customHeight="1">
      <c r="A8" s="18"/>
      <c r="B8" s="28"/>
      <c r="C8" s="20"/>
      <c r="D8" s="21"/>
      <c r="E8" s="29" t="s">
        <v>12</v>
      </c>
      <c r="F8" s="30" t="s">
        <v>13</v>
      </c>
      <c r="G8" s="31" t="s">
        <v>12</v>
      </c>
      <c r="H8" s="32" t="s">
        <v>13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s="42" customFormat="1" ht="12.75">
      <c r="A9" s="33">
        <v>1</v>
      </c>
      <c r="B9" s="28">
        <v>2</v>
      </c>
      <c r="C9" s="34"/>
      <c r="D9" s="35">
        <v>3</v>
      </c>
      <c r="E9" s="36">
        <v>4</v>
      </c>
      <c r="F9" s="37">
        <v>5</v>
      </c>
      <c r="G9" s="38">
        <v>6</v>
      </c>
      <c r="H9" s="39">
        <v>7</v>
      </c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9" s="47" customFormat="1" ht="12.75">
      <c r="A10" s="43" t="s">
        <v>14</v>
      </c>
      <c r="B10" s="44" t="s">
        <v>15</v>
      </c>
      <c r="C10" s="45">
        <f aca="true" t="shared" si="0" ref="C10:H10">C11+C15</f>
        <v>0</v>
      </c>
      <c r="D10" s="45">
        <f t="shared" si="0"/>
        <v>1971849</v>
      </c>
      <c r="E10" s="45">
        <f t="shared" si="0"/>
        <v>0</v>
      </c>
      <c r="F10" s="45">
        <f t="shared" si="0"/>
        <v>0</v>
      </c>
      <c r="G10" s="45">
        <f t="shared" si="0"/>
        <v>1971849</v>
      </c>
      <c r="H10" s="46">
        <f t="shared" si="0"/>
        <v>1971849</v>
      </c>
      <c r="I10" s="16"/>
    </row>
    <row r="11" spans="1:10" s="15" customFormat="1" ht="23.25">
      <c r="A11" s="48" t="s">
        <v>16</v>
      </c>
      <c r="B11" s="44" t="s">
        <v>17</v>
      </c>
      <c r="C11" s="45">
        <f aca="true" t="shared" si="1" ref="C11:H11">C12+C14+C13</f>
        <v>0</v>
      </c>
      <c r="D11" s="45">
        <f t="shared" si="1"/>
        <v>1971849</v>
      </c>
      <c r="E11" s="45">
        <f t="shared" si="1"/>
        <v>0</v>
      </c>
      <c r="F11" s="45">
        <f t="shared" si="1"/>
        <v>0</v>
      </c>
      <c r="G11" s="45">
        <f t="shared" si="1"/>
        <v>1971849</v>
      </c>
      <c r="H11" s="45">
        <f t="shared" si="1"/>
        <v>1971849</v>
      </c>
      <c r="I11" s="16"/>
      <c r="J11" s="47"/>
    </row>
    <row r="12" spans="1:9" s="55" customFormat="1" ht="54" customHeight="1">
      <c r="A12" s="49">
        <v>6207</v>
      </c>
      <c r="B12" s="50" t="s">
        <v>18</v>
      </c>
      <c r="C12" s="51"/>
      <c r="D12" s="52">
        <v>288169</v>
      </c>
      <c r="E12" s="52"/>
      <c r="F12" s="53"/>
      <c r="G12" s="52">
        <v>288169</v>
      </c>
      <c r="H12" s="52">
        <v>288169</v>
      </c>
      <c r="I12" s="54"/>
    </row>
    <row r="13" spans="1:9" s="55" customFormat="1" ht="54" customHeight="1">
      <c r="A13" s="49">
        <v>6207</v>
      </c>
      <c r="B13" s="50" t="s">
        <v>18</v>
      </c>
      <c r="C13" s="51"/>
      <c r="D13" s="52">
        <v>1633680</v>
      </c>
      <c r="E13" s="52"/>
      <c r="F13" s="53"/>
      <c r="G13" s="52">
        <v>1633680</v>
      </c>
      <c r="H13" s="52">
        <v>1633680</v>
      </c>
      <c r="I13" s="54"/>
    </row>
    <row r="14" spans="1:9" s="55" customFormat="1" ht="53.25" customHeight="1">
      <c r="A14" s="49">
        <v>6207</v>
      </c>
      <c r="B14" s="50" t="s">
        <v>18</v>
      </c>
      <c r="C14" s="51"/>
      <c r="D14" s="52">
        <v>50000</v>
      </c>
      <c r="E14" s="52"/>
      <c r="F14" s="53"/>
      <c r="G14" s="52">
        <v>50000</v>
      </c>
      <c r="H14" s="52">
        <v>50000</v>
      </c>
      <c r="I14" s="54"/>
    </row>
    <row r="15" spans="1:9" s="60" customFormat="1" ht="15.75" customHeight="1">
      <c r="A15" s="56" t="s">
        <v>19</v>
      </c>
      <c r="B15" s="57" t="s">
        <v>20</v>
      </c>
      <c r="C15" s="58">
        <f>C16+C17</f>
        <v>0</v>
      </c>
      <c r="D15" s="58">
        <f>D16+D17</f>
        <v>0</v>
      </c>
      <c r="E15" s="58">
        <f>E16+E17</f>
        <v>0</v>
      </c>
      <c r="F15" s="58">
        <f>F16+F17</f>
        <v>0</v>
      </c>
      <c r="G15" s="58">
        <f>G16+G17</f>
        <v>0</v>
      </c>
      <c r="H15" s="58"/>
      <c r="I15" s="59"/>
    </row>
    <row r="16" spans="1:9" s="55" customFormat="1" ht="68.25" customHeight="1">
      <c r="A16" s="49">
        <v>6260</v>
      </c>
      <c r="B16" s="50" t="s">
        <v>21</v>
      </c>
      <c r="C16" s="51"/>
      <c r="D16" s="52"/>
      <c r="E16" s="52"/>
      <c r="F16" s="53"/>
      <c r="G16" s="52"/>
      <c r="H16" s="52"/>
      <c r="I16" s="54"/>
    </row>
    <row r="17" spans="1:9" s="55" customFormat="1" ht="41.25" customHeight="1">
      <c r="A17" s="49">
        <v>6630</v>
      </c>
      <c r="B17" s="50" t="s">
        <v>22</v>
      </c>
      <c r="C17" s="51"/>
      <c r="D17" s="52"/>
      <c r="E17" s="52"/>
      <c r="F17" s="53"/>
      <c r="G17" s="52"/>
      <c r="H17" s="52"/>
      <c r="I17" s="54"/>
    </row>
    <row r="18" spans="1:9" s="15" customFormat="1" ht="14.25" customHeight="1">
      <c r="A18" s="61">
        <v>600</v>
      </c>
      <c r="B18" s="62" t="s">
        <v>23</v>
      </c>
      <c r="C18" s="58">
        <f aca="true" t="shared" si="2" ref="C18:H18">C19+C22</f>
        <v>0</v>
      </c>
      <c r="D18" s="58">
        <f t="shared" si="2"/>
        <v>631050</v>
      </c>
      <c r="E18" s="58">
        <f t="shared" si="2"/>
        <v>0</v>
      </c>
      <c r="F18" s="58">
        <f t="shared" si="2"/>
        <v>0</v>
      </c>
      <c r="G18" s="58">
        <f t="shared" si="2"/>
        <v>631050</v>
      </c>
      <c r="H18" s="58">
        <f t="shared" si="2"/>
        <v>631050</v>
      </c>
      <c r="I18" s="14"/>
    </row>
    <row r="19" spans="1:9" s="15" customFormat="1" ht="12.75" customHeight="1" hidden="1">
      <c r="A19" s="61">
        <v>60016</v>
      </c>
      <c r="B19" s="62" t="s">
        <v>24</v>
      </c>
      <c r="C19" s="58">
        <f>C20</f>
        <v>0</v>
      </c>
      <c r="D19" s="58">
        <f>D20+D21</f>
        <v>0</v>
      </c>
      <c r="E19" s="58">
        <f>E20+E21</f>
        <v>0</v>
      </c>
      <c r="F19" s="58">
        <f>F20+F21</f>
        <v>0</v>
      </c>
      <c r="G19" s="58">
        <f>G20+G21</f>
        <v>0</v>
      </c>
      <c r="H19" s="58">
        <f>H20+H21</f>
        <v>0</v>
      </c>
      <c r="I19" s="14"/>
    </row>
    <row r="20" spans="1:9" s="55" customFormat="1" ht="12.75" customHeight="1" hidden="1">
      <c r="A20" s="49">
        <v>6207</v>
      </c>
      <c r="B20" s="50" t="s">
        <v>18</v>
      </c>
      <c r="C20" s="51"/>
      <c r="D20" s="52"/>
      <c r="E20" s="52"/>
      <c r="F20" s="53"/>
      <c r="G20" s="52"/>
      <c r="H20" s="52"/>
      <c r="I20" s="54"/>
    </row>
    <row r="21" spans="1:9" s="55" customFormat="1" ht="12.75" customHeight="1" hidden="1">
      <c r="A21" s="49">
        <v>6330</v>
      </c>
      <c r="B21" s="50" t="s">
        <v>25</v>
      </c>
      <c r="C21" s="51">
        <v>0</v>
      </c>
      <c r="D21" s="52"/>
      <c r="E21" s="52"/>
      <c r="F21" s="53"/>
      <c r="G21" s="53"/>
      <c r="H21" s="52"/>
      <c r="I21" s="54" t="s">
        <v>26</v>
      </c>
    </row>
    <row r="22" spans="1:9" s="60" customFormat="1" ht="18" customHeight="1">
      <c r="A22" s="56">
        <v>60053</v>
      </c>
      <c r="B22" s="57" t="s">
        <v>27</v>
      </c>
      <c r="C22" s="63">
        <f aca="true" t="shared" si="3" ref="C22:H22">C23</f>
        <v>0</v>
      </c>
      <c r="D22" s="63">
        <f t="shared" si="3"/>
        <v>631050</v>
      </c>
      <c r="E22" s="63">
        <f t="shared" si="3"/>
        <v>0</v>
      </c>
      <c r="F22" s="63">
        <f t="shared" si="3"/>
        <v>0</v>
      </c>
      <c r="G22" s="63">
        <f t="shared" si="3"/>
        <v>631050</v>
      </c>
      <c r="H22" s="63">
        <f t="shared" si="3"/>
        <v>631050</v>
      </c>
      <c r="I22" s="59"/>
    </row>
    <row r="23" spans="1:9" s="55" customFormat="1" ht="49.5" customHeight="1">
      <c r="A23" s="49">
        <v>6207</v>
      </c>
      <c r="B23" s="50" t="s">
        <v>18</v>
      </c>
      <c r="C23" s="51">
        <v>0</v>
      </c>
      <c r="D23" s="52">
        <v>631050</v>
      </c>
      <c r="E23" s="52"/>
      <c r="F23" s="53"/>
      <c r="G23" s="53">
        <v>631050</v>
      </c>
      <c r="H23" s="52">
        <v>631050</v>
      </c>
      <c r="I23" s="54"/>
    </row>
    <row r="24" spans="1:9" s="15" customFormat="1" ht="12.75" customHeight="1" hidden="1">
      <c r="A24" s="61">
        <v>630</v>
      </c>
      <c r="B24" s="62" t="s">
        <v>28</v>
      </c>
      <c r="C24" s="58">
        <f aca="true" t="shared" si="4" ref="C24:H24">C26</f>
        <v>0</v>
      </c>
      <c r="D24" s="58">
        <f t="shared" si="4"/>
        <v>0</v>
      </c>
      <c r="E24" s="58">
        <f t="shared" si="4"/>
        <v>0</v>
      </c>
      <c r="F24" s="64">
        <f t="shared" si="4"/>
        <v>0</v>
      </c>
      <c r="G24" s="64">
        <f t="shared" si="4"/>
        <v>0</v>
      </c>
      <c r="H24" s="58">
        <f t="shared" si="4"/>
        <v>0</v>
      </c>
      <c r="I24" s="14"/>
    </row>
    <row r="25" spans="1:9" s="15" customFormat="1" ht="12.75" customHeight="1" hidden="1">
      <c r="A25" s="61">
        <v>63095</v>
      </c>
      <c r="B25" s="62" t="s">
        <v>20</v>
      </c>
      <c r="C25" s="58">
        <f aca="true" t="shared" si="5" ref="C25:H25">C26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0</v>
      </c>
      <c r="H25" s="58">
        <f t="shared" si="5"/>
        <v>0</v>
      </c>
      <c r="I25" s="14"/>
    </row>
    <row r="26" spans="1:8" ht="12.75" customHeight="1" hidden="1">
      <c r="A26" s="65">
        <v>6207</v>
      </c>
      <c r="B26" s="50" t="s">
        <v>18</v>
      </c>
      <c r="C26" s="51">
        <v>0</v>
      </c>
      <c r="D26" s="52"/>
      <c r="E26" s="52"/>
      <c r="F26" s="53"/>
      <c r="G26" s="52"/>
      <c r="H26" s="52"/>
    </row>
    <row r="27" spans="1:9" s="15" customFormat="1" ht="15" customHeight="1">
      <c r="A27" s="61">
        <v>700</v>
      </c>
      <c r="B27" s="62" t="s">
        <v>29</v>
      </c>
      <c r="C27" s="58">
        <f aca="true" t="shared" si="6" ref="C27:H27">C28+C32+C38</f>
        <v>813219</v>
      </c>
      <c r="D27" s="58">
        <f t="shared" si="6"/>
        <v>3372530</v>
      </c>
      <c r="E27" s="58">
        <f t="shared" si="6"/>
        <v>697000</v>
      </c>
      <c r="F27" s="58">
        <f t="shared" si="6"/>
        <v>0</v>
      </c>
      <c r="G27" s="58">
        <f t="shared" si="6"/>
        <v>2675530</v>
      </c>
      <c r="H27" s="58">
        <f t="shared" si="6"/>
        <v>2175530</v>
      </c>
      <c r="I27" s="14"/>
    </row>
    <row r="28" spans="1:9" s="15" customFormat="1" ht="14.25" customHeight="1">
      <c r="A28" s="61">
        <v>70004</v>
      </c>
      <c r="B28" s="62" t="s">
        <v>29</v>
      </c>
      <c r="C28" s="58">
        <f aca="true" t="shared" si="7" ref="C28:H28">C29+C30+C31</f>
        <v>510140</v>
      </c>
      <c r="D28" s="58">
        <f t="shared" si="7"/>
        <v>500000</v>
      </c>
      <c r="E28" s="58">
        <f t="shared" si="7"/>
        <v>400000</v>
      </c>
      <c r="F28" s="58">
        <f t="shared" si="7"/>
        <v>0</v>
      </c>
      <c r="G28" s="58">
        <f t="shared" si="7"/>
        <v>100000</v>
      </c>
      <c r="H28" s="58">
        <f t="shared" si="7"/>
        <v>0</v>
      </c>
      <c r="I28" s="14"/>
    </row>
    <row r="29" spans="1:8" ht="23.25">
      <c r="A29" s="65" t="s">
        <v>30</v>
      </c>
      <c r="B29" s="66" t="s">
        <v>31</v>
      </c>
      <c r="C29" s="67">
        <v>400000</v>
      </c>
      <c r="D29" s="52">
        <v>400000</v>
      </c>
      <c r="E29" s="52">
        <v>400000</v>
      </c>
      <c r="F29" s="53"/>
      <c r="G29" s="53"/>
      <c r="H29" s="52"/>
    </row>
    <row r="30" spans="1:8" ht="14.25" customHeight="1">
      <c r="A30" s="65" t="s">
        <v>32</v>
      </c>
      <c r="B30" s="66" t="s">
        <v>33</v>
      </c>
      <c r="C30" s="67">
        <v>10000</v>
      </c>
      <c r="D30" s="52">
        <v>0</v>
      </c>
      <c r="E30" s="52"/>
      <c r="F30" s="53"/>
      <c r="G30" s="53"/>
      <c r="H30" s="52"/>
    </row>
    <row r="31" spans="1:8" ht="15" customHeight="1">
      <c r="A31" s="65" t="s">
        <v>34</v>
      </c>
      <c r="B31" s="66" t="s">
        <v>35</v>
      </c>
      <c r="C31" s="67">
        <v>100140</v>
      </c>
      <c r="D31" s="52">
        <v>100000</v>
      </c>
      <c r="E31" s="52"/>
      <c r="F31" s="53"/>
      <c r="G31" s="53">
        <v>100000</v>
      </c>
      <c r="H31" s="52"/>
    </row>
    <row r="32" spans="1:9" s="15" customFormat="1" ht="14.25" customHeight="1">
      <c r="A32" s="68">
        <v>70005</v>
      </c>
      <c r="B32" s="62" t="s">
        <v>36</v>
      </c>
      <c r="C32" s="58">
        <f aca="true" t="shared" si="8" ref="C32:H32">C33+C34+C35+C36+C37</f>
        <v>303079</v>
      </c>
      <c r="D32" s="58">
        <f t="shared" si="8"/>
        <v>697000</v>
      </c>
      <c r="E32" s="58">
        <f t="shared" si="8"/>
        <v>297000</v>
      </c>
      <c r="F32" s="58">
        <f t="shared" si="8"/>
        <v>0</v>
      </c>
      <c r="G32" s="58">
        <f t="shared" si="8"/>
        <v>400000</v>
      </c>
      <c r="H32" s="58">
        <f t="shared" si="8"/>
        <v>0</v>
      </c>
      <c r="I32" s="14"/>
    </row>
    <row r="33" spans="1:8" ht="25.5" customHeight="1">
      <c r="A33" s="65" t="s">
        <v>37</v>
      </c>
      <c r="B33" s="66" t="s">
        <v>38</v>
      </c>
      <c r="C33" s="67">
        <v>160000</v>
      </c>
      <c r="D33" s="52">
        <v>177000</v>
      </c>
      <c r="E33" s="52">
        <v>177000</v>
      </c>
      <c r="F33" s="53"/>
      <c r="G33" s="52"/>
      <c r="H33" s="52"/>
    </row>
    <row r="34" spans="1:8" ht="27" customHeight="1">
      <c r="A34" s="65" t="s">
        <v>30</v>
      </c>
      <c r="B34" s="66" t="s">
        <v>31</v>
      </c>
      <c r="C34" s="67">
        <v>125000</v>
      </c>
      <c r="D34" s="52">
        <v>120000</v>
      </c>
      <c r="E34" s="52">
        <v>120000</v>
      </c>
      <c r="F34" s="53"/>
      <c r="G34" s="52"/>
      <c r="H34" s="52"/>
    </row>
    <row r="35" spans="1:8" ht="25.5" customHeight="1">
      <c r="A35" s="65" t="s">
        <v>39</v>
      </c>
      <c r="B35" s="66" t="s">
        <v>40</v>
      </c>
      <c r="C35" s="67">
        <v>18079</v>
      </c>
      <c r="D35" s="52">
        <v>0</v>
      </c>
      <c r="E35" s="52"/>
      <c r="F35" s="53"/>
      <c r="G35" s="52"/>
      <c r="H35" s="52"/>
    </row>
    <row r="36" spans="1:9" s="55" customFormat="1" ht="26.25" customHeight="1">
      <c r="A36" s="49" t="s">
        <v>41</v>
      </c>
      <c r="B36" s="50" t="s">
        <v>42</v>
      </c>
      <c r="C36" s="51"/>
      <c r="D36" s="52">
        <v>400000</v>
      </c>
      <c r="E36" s="52"/>
      <c r="F36" s="53"/>
      <c r="G36" s="52">
        <v>400000</v>
      </c>
      <c r="H36" s="52"/>
      <c r="I36" s="54"/>
    </row>
    <row r="37" spans="1:8" ht="12.75">
      <c r="A37" s="65" t="s">
        <v>34</v>
      </c>
      <c r="B37" s="66" t="s">
        <v>35</v>
      </c>
      <c r="C37" s="67"/>
      <c r="D37" s="52"/>
      <c r="E37" s="52"/>
      <c r="F37" s="53"/>
      <c r="G37" s="52"/>
      <c r="H37" s="52"/>
    </row>
    <row r="38" spans="1:8" ht="12.75">
      <c r="A38" s="65">
        <v>70095</v>
      </c>
      <c r="B38" s="66" t="s">
        <v>20</v>
      </c>
      <c r="C38" s="67">
        <f aca="true" t="shared" si="9" ref="C38:H38">C39</f>
        <v>0</v>
      </c>
      <c r="D38" s="67">
        <f t="shared" si="9"/>
        <v>2175530</v>
      </c>
      <c r="E38" s="67">
        <f t="shared" si="9"/>
        <v>0</v>
      </c>
      <c r="F38" s="67">
        <f t="shared" si="9"/>
        <v>0</v>
      </c>
      <c r="G38" s="67">
        <f t="shared" si="9"/>
        <v>2175530</v>
      </c>
      <c r="H38" s="67">
        <f t="shared" si="9"/>
        <v>2175530</v>
      </c>
    </row>
    <row r="39" spans="1:8" ht="45.75">
      <c r="A39" s="65">
        <v>6207</v>
      </c>
      <c r="B39" s="50" t="s">
        <v>18</v>
      </c>
      <c r="C39" s="67">
        <v>0</v>
      </c>
      <c r="D39" s="52">
        <v>2175530</v>
      </c>
      <c r="E39" s="52"/>
      <c r="F39" s="53"/>
      <c r="G39" s="52">
        <v>2175530</v>
      </c>
      <c r="H39" s="52">
        <v>2175530</v>
      </c>
    </row>
    <row r="40" spans="1:9" s="15" customFormat="1" ht="15.75" customHeight="1">
      <c r="A40" s="61">
        <v>710</v>
      </c>
      <c r="B40" s="62" t="s">
        <v>43</v>
      </c>
      <c r="C40" s="58">
        <f>C41</f>
        <v>2000</v>
      </c>
      <c r="D40" s="58">
        <f>D41</f>
        <v>2000</v>
      </c>
      <c r="E40" s="58">
        <f aca="true" t="shared" si="10" ref="E40:H41">E41</f>
        <v>2000</v>
      </c>
      <c r="F40" s="58">
        <f t="shared" si="10"/>
        <v>0</v>
      </c>
      <c r="G40" s="58">
        <f t="shared" si="10"/>
        <v>0</v>
      </c>
      <c r="H40" s="58">
        <f t="shared" si="10"/>
        <v>0</v>
      </c>
      <c r="I40" s="14"/>
    </row>
    <row r="41" spans="1:9" s="15" customFormat="1" ht="15.75" customHeight="1">
      <c r="A41" s="61">
        <v>71035</v>
      </c>
      <c r="B41" s="62" t="s">
        <v>44</v>
      </c>
      <c r="C41" s="58">
        <f>C42</f>
        <v>2000</v>
      </c>
      <c r="D41" s="58">
        <f>D42</f>
        <v>2000</v>
      </c>
      <c r="E41" s="58">
        <f t="shared" si="10"/>
        <v>2000</v>
      </c>
      <c r="F41" s="58">
        <f t="shared" si="10"/>
        <v>0</v>
      </c>
      <c r="G41" s="58">
        <f t="shared" si="10"/>
        <v>0</v>
      </c>
      <c r="H41" s="58">
        <f t="shared" si="10"/>
        <v>0</v>
      </c>
      <c r="I41" s="14"/>
    </row>
    <row r="42" spans="1:8" ht="42" customHeight="1">
      <c r="A42" s="69">
        <v>2020</v>
      </c>
      <c r="B42" s="66" t="s">
        <v>45</v>
      </c>
      <c r="C42" s="67">
        <v>2000</v>
      </c>
      <c r="D42" s="52">
        <v>2000</v>
      </c>
      <c r="E42" s="52">
        <v>2000</v>
      </c>
      <c r="F42" s="53"/>
      <c r="G42" s="52"/>
      <c r="H42" s="52"/>
    </row>
    <row r="43" spans="1:9" s="15" customFormat="1" ht="16.5" customHeight="1">
      <c r="A43" s="61">
        <v>750</v>
      </c>
      <c r="B43" s="62" t="s">
        <v>46</v>
      </c>
      <c r="C43" s="58">
        <f aca="true" t="shared" si="11" ref="C43:H43">C44+C46</f>
        <v>150000</v>
      </c>
      <c r="D43" s="58">
        <f t="shared" si="11"/>
        <v>178924</v>
      </c>
      <c r="E43" s="58">
        <f t="shared" si="11"/>
        <v>178924</v>
      </c>
      <c r="F43" s="58">
        <f t="shared" si="11"/>
        <v>0</v>
      </c>
      <c r="G43" s="58">
        <f t="shared" si="11"/>
        <v>0</v>
      </c>
      <c r="H43" s="58">
        <f t="shared" si="11"/>
        <v>0</v>
      </c>
      <c r="I43" s="14"/>
    </row>
    <row r="44" spans="1:9" s="15" customFormat="1" ht="14.25" customHeight="1">
      <c r="A44" s="61">
        <v>75011</v>
      </c>
      <c r="B44" s="62" t="s">
        <v>47</v>
      </c>
      <c r="C44" s="58">
        <f aca="true" t="shared" si="12" ref="C44:H44">C45</f>
        <v>0</v>
      </c>
      <c r="D44" s="58">
        <f t="shared" si="12"/>
        <v>58924</v>
      </c>
      <c r="E44" s="58">
        <f t="shared" si="12"/>
        <v>58924</v>
      </c>
      <c r="F44" s="58">
        <f t="shared" si="12"/>
        <v>0</v>
      </c>
      <c r="G44" s="58">
        <f t="shared" si="12"/>
        <v>0</v>
      </c>
      <c r="H44" s="58">
        <f t="shared" si="12"/>
        <v>0</v>
      </c>
      <c r="I44" s="14"/>
    </row>
    <row r="45" spans="1:8" ht="39.75" customHeight="1">
      <c r="A45" s="69">
        <v>2010</v>
      </c>
      <c r="B45" s="66" t="s">
        <v>48</v>
      </c>
      <c r="C45" s="67"/>
      <c r="D45" s="52">
        <v>58924</v>
      </c>
      <c r="E45" s="52">
        <v>58924</v>
      </c>
      <c r="F45" s="53"/>
      <c r="G45" s="52"/>
      <c r="H45" s="52"/>
    </row>
    <row r="46" spans="1:9" s="15" customFormat="1" ht="22.5" customHeight="1">
      <c r="A46" s="61">
        <v>75023</v>
      </c>
      <c r="B46" s="62" t="s">
        <v>49</v>
      </c>
      <c r="C46" s="58">
        <f aca="true" t="shared" si="13" ref="C46:H46">C47</f>
        <v>150000</v>
      </c>
      <c r="D46" s="58">
        <f t="shared" si="13"/>
        <v>120000</v>
      </c>
      <c r="E46" s="58">
        <f t="shared" si="13"/>
        <v>120000</v>
      </c>
      <c r="F46" s="58">
        <f t="shared" si="13"/>
        <v>0</v>
      </c>
      <c r="G46" s="58">
        <f t="shared" si="13"/>
        <v>0</v>
      </c>
      <c r="H46" s="58">
        <f t="shared" si="13"/>
        <v>0</v>
      </c>
      <c r="I46" s="14"/>
    </row>
    <row r="47" spans="1:9" s="55" customFormat="1" ht="41.25" customHeight="1">
      <c r="A47" s="70" t="s">
        <v>50</v>
      </c>
      <c r="B47" s="50" t="s">
        <v>51</v>
      </c>
      <c r="C47" s="51">
        <v>150000</v>
      </c>
      <c r="D47" s="52">
        <v>120000</v>
      </c>
      <c r="E47" s="52">
        <v>120000</v>
      </c>
      <c r="F47" s="53"/>
      <c r="G47" s="52"/>
      <c r="H47" s="52"/>
      <c r="I47" s="54"/>
    </row>
    <row r="48" spans="1:9" s="15" customFormat="1" ht="26.25" customHeight="1">
      <c r="A48" s="68">
        <v>751</v>
      </c>
      <c r="B48" s="62" t="s">
        <v>52</v>
      </c>
      <c r="C48" s="58">
        <f>C49</f>
        <v>0</v>
      </c>
      <c r="D48" s="58">
        <f>D49</f>
        <v>2864</v>
      </c>
      <c r="E48" s="58">
        <f aca="true" t="shared" si="14" ref="E48:H49">E49</f>
        <v>2864</v>
      </c>
      <c r="F48" s="58">
        <f t="shared" si="14"/>
        <v>0</v>
      </c>
      <c r="G48" s="58">
        <f t="shared" si="14"/>
        <v>0</v>
      </c>
      <c r="H48" s="58">
        <f t="shared" si="14"/>
        <v>0</v>
      </c>
      <c r="I48" s="14"/>
    </row>
    <row r="49" spans="1:9" s="15" customFormat="1" ht="25.5" customHeight="1">
      <c r="A49" s="68">
        <v>75101</v>
      </c>
      <c r="B49" s="62" t="s">
        <v>52</v>
      </c>
      <c r="C49" s="58">
        <f>C50</f>
        <v>0</v>
      </c>
      <c r="D49" s="58">
        <f>D50</f>
        <v>2864</v>
      </c>
      <c r="E49" s="58">
        <f t="shared" si="14"/>
        <v>2864</v>
      </c>
      <c r="F49" s="58">
        <f t="shared" si="14"/>
        <v>0</v>
      </c>
      <c r="G49" s="58">
        <f t="shared" si="14"/>
        <v>0</v>
      </c>
      <c r="H49" s="58">
        <f t="shared" si="14"/>
        <v>0</v>
      </c>
      <c r="I49" s="14"/>
    </row>
    <row r="50" spans="1:8" ht="39.75" customHeight="1">
      <c r="A50" s="69">
        <v>2010</v>
      </c>
      <c r="B50" s="66" t="s">
        <v>48</v>
      </c>
      <c r="C50" s="67"/>
      <c r="D50" s="52">
        <v>2864</v>
      </c>
      <c r="E50" s="52">
        <v>2864</v>
      </c>
      <c r="F50" s="53"/>
      <c r="G50" s="52"/>
      <c r="H50" s="52"/>
    </row>
    <row r="51" spans="1:9" s="15" customFormat="1" ht="53.25" customHeight="1">
      <c r="A51" s="68">
        <v>756</v>
      </c>
      <c r="B51" s="62" t="s">
        <v>53</v>
      </c>
      <c r="C51" s="58">
        <f aca="true" t="shared" si="15" ref="C51:H51">C52+C54+C61+C70+C76</f>
        <v>15411920</v>
      </c>
      <c r="D51" s="58">
        <f t="shared" si="15"/>
        <v>17198349</v>
      </c>
      <c r="E51" s="58">
        <f t="shared" si="15"/>
        <v>17198349</v>
      </c>
      <c r="F51" s="58">
        <f t="shared" si="15"/>
        <v>0</v>
      </c>
      <c r="G51" s="58">
        <f t="shared" si="15"/>
        <v>0</v>
      </c>
      <c r="H51" s="58">
        <f t="shared" si="15"/>
        <v>0</v>
      </c>
      <c r="I51" s="14"/>
    </row>
    <row r="52" spans="1:9" s="15" customFormat="1" ht="24.75" customHeight="1">
      <c r="A52" s="68">
        <v>75601</v>
      </c>
      <c r="B52" s="62" t="s">
        <v>54</v>
      </c>
      <c r="C52" s="58">
        <f aca="true" t="shared" si="16" ref="C52:H52">C53</f>
        <v>15000</v>
      </c>
      <c r="D52" s="58">
        <f t="shared" si="16"/>
        <v>15000</v>
      </c>
      <c r="E52" s="58">
        <f t="shared" si="16"/>
        <v>15000</v>
      </c>
      <c r="F52" s="58">
        <f t="shared" si="16"/>
        <v>0</v>
      </c>
      <c r="G52" s="58">
        <f t="shared" si="16"/>
        <v>0</v>
      </c>
      <c r="H52" s="58">
        <f t="shared" si="16"/>
        <v>0</v>
      </c>
      <c r="I52" s="14"/>
    </row>
    <row r="53" spans="1:8" ht="26.25" customHeight="1">
      <c r="A53" s="69" t="s">
        <v>55</v>
      </c>
      <c r="B53" s="66" t="s">
        <v>56</v>
      </c>
      <c r="C53" s="67">
        <v>15000</v>
      </c>
      <c r="D53" s="52">
        <v>15000</v>
      </c>
      <c r="E53" s="52">
        <v>15000</v>
      </c>
      <c r="F53" s="53"/>
      <c r="G53" s="52"/>
      <c r="H53" s="52"/>
    </row>
    <row r="54" spans="1:9" s="15" customFormat="1" ht="52.5" customHeight="1">
      <c r="A54" s="68">
        <v>75615</v>
      </c>
      <c r="B54" s="62" t="s">
        <v>57</v>
      </c>
      <c r="C54" s="58">
        <f aca="true" t="shared" si="17" ref="C54:H54">C55+C56+C57+C58+C59+C60</f>
        <v>2781900</v>
      </c>
      <c r="D54" s="58">
        <f t="shared" si="17"/>
        <v>3180600</v>
      </c>
      <c r="E54" s="58">
        <f t="shared" si="17"/>
        <v>3180600</v>
      </c>
      <c r="F54" s="58">
        <f t="shared" si="17"/>
        <v>0</v>
      </c>
      <c r="G54" s="58">
        <f t="shared" si="17"/>
        <v>0</v>
      </c>
      <c r="H54" s="58">
        <f t="shared" si="17"/>
        <v>0</v>
      </c>
      <c r="I54" s="14"/>
    </row>
    <row r="55" spans="1:9" s="55" customFormat="1" ht="12.75">
      <c r="A55" s="70" t="s">
        <v>58</v>
      </c>
      <c r="B55" s="50" t="s">
        <v>59</v>
      </c>
      <c r="C55" s="51">
        <v>2670000</v>
      </c>
      <c r="D55" s="52">
        <v>3000000</v>
      </c>
      <c r="E55" s="52">
        <v>3000000</v>
      </c>
      <c r="F55" s="53"/>
      <c r="G55" s="52"/>
      <c r="H55" s="52"/>
      <c r="I55" s="54"/>
    </row>
    <row r="56" spans="1:8" ht="12.75">
      <c r="A56" s="69" t="s">
        <v>60</v>
      </c>
      <c r="B56" s="66" t="s">
        <v>61</v>
      </c>
      <c r="C56" s="67">
        <v>38700</v>
      </c>
      <c r="D56" s="52">
        <v>76000</v>
      </c>
      <c r="E56" s="52">
        <v>76000</v>
      </c>
      <c r="F56" s="53"/>
      <c r="G56" s="52"/>
      <c r="H56" s="52"/>
    </row>
    <row r="57" spans="1:8" ht="12.75">
      <c r="A57" s="69" t="s">
        <v>62</v>
      </c>
      <c r="B57" s="66" t="s">
        <v>63</v>
      </c>
      <c r="C57" s="67">
        <v>50700</v>
      </c>
      <c r="D57" s="52">
        <v>52000</v>
      </c>
      <c r="E57" s="52">
        <v>52000</v>
      </c>
      <c r="F57" s="53"/>
      <c r="G57" s="52"/>
      <c r="H57" s="52"/>
    </row>
    <row r="58" spans="1:8" ht="15.75" customHeight="1">
      <c r="A58" s="69" t="s">
        <v>64</v>
      </c>
      <c r="B58" s="66" t="s">
        <v>65</v>
      </c>
      <c r="C58" s="67">
        <v>1500</v>
      </c>
      <c r="D58" s="52">
        <v>1600</v>
      </c>
      <c r="E58" s="52">
        <v>1600</v>
      </c>
      <c r="F58" s="53"/>
      <c r="G58" s="52"/>
      <c r="H58" s="52"/>
    </row>
    <row r="59" spans="1:8" ht="15.75" customHeight="1">
      <c r="A59" s="69" t="s">
        <v>66</v>
      </c>
      <c r="B59" s="66" t="s">
        <v>67</v>
      </c>
      <c r="C59" s="67">
        <v>1000</v>
      </c>
      <c r="D59" s="52">
        <v>1000</v>
      </c>
      <c r="E59" s="52">
        <v>1000</v>
      </c>
      <c r="F59" s="53"/>
      <c r="G59" s="52"/>
      <c r="H59" s="52"/>
    </row>
    <row r="60" spans="1:8" ht="23.25">
      <c r="A60" s="69" t="s">
        <v>68</v>
      </c>
      <c r="B60" s="66" t="s">
        <v>69</v>
      </c>
      <c r="C60" s="67">
        <v>20000</v>
      </c>
      <c r="D60" s="52">
        <v>50000</v>
      </c>
      <c r="E60" s="52">
        <v>50000</v>
      </c>
      <c r="F60" s="53"/>
      <c r="G60" s="52"/>
      <c r="H60" s="52"/>
    </row>
    <row r="61" spans="1:9" s="15" customFormat="1" ht="41.25" customHeight="1">
      <c r="A61" s="68">
        <v>75616</v>
      </c>
      <c r="B61" s="62" t="s">
        <v>70</v>
      </c>
      <c r="C61" s="58">
        <f aca="true" t="shared" si="18" ref="C61:H61">+C62+C63+C64+C65+C66+C67+C68+C69</f>
        <v>2502000</v>
      </c>
      <c r="D61" s="58">
        <f t="shared" si="18"/>
        <v>2834000</v>
      </c>
      <c r="E61" s="58">
        <f t="shared" si="18"/>
        <v>2834000</v>
      </c>
      <c r="F61" s="58">
        <f t="shared" si="18"/>
        <v>0</v>
      </c>
      <c r="G61" s="58">
        <f t="shared" si="18"/>
        <v>0</v>
      </c>
      <c r="H61" s="58">
        <f t="shared" si="18"/>
        <v>0</v>
      </c>
      <c r="I61" s="14"/>
    </row>
    <row r="62" spans="1:8" ht="15" customHeight="1">
      <c r="A62" s="69" t="s">
        <v>58</v>
      </c>
      <c r="B62" s="50" t="s">
        <v>59</v>
      </c>
      <c r="C62" s="51">
        <v>1490000</v>
      </c>
      <c r="D62" s="52">
        <v>1590000</v>
      </c>
      <c r="E62" s="52">
        <v>1590000</v>
      </c>
      <c r="F62" s="53"/>
      <c r="G62" s="53"/>
      <c r="H62" s="52"/>
    </row>
    <row r="63" spans="1:8" ht="14.25" customHeight="1">
      <c r="A63" s="69" t="s">
        <v>60</v>
      </c>
      <c r="B63" s="66" t="s">
        <v>61</v>
      </c>
      <c r="C63" s="67">
        <v>175000</v>
      </c>
      <c r="D63" s="52">
        <v>340000</v>
      </c>
      <c r="E63" s="52">
        <v>340000</v>
      </c>
      <c r="F63" s="53"/>
      <c r="G63" s="53"/>
      <c r="H63" s="52"/>
    </row>
    <row r="64" spans="1:8" ht="15.75" customHeight="1">
      <c r="A64" s="69" t="s">
        <v>62</v>
      </c>
      <c r="B64" s="66" t="s">
        <v>63</v>
      </c>
      <c r="C64" s="67">
        <v>68000</v>
      </c>
      <c r="D64" s="52">
        <v>72000</v>
      </c>
      <c r="E64" s="52">
        <v>72000</v>
      </c>
      <c r="F64" s="53"/>
      <c r="G64" s="53"/>
      <c r="H64" s="52"/>
    </row>
    <row r="65" spans="1:8" ht="15" customHeight="1">
      <c r="A65" s="69" t="s">
        <v>64</v>
      </c>
      <c r="B65" s="66" t="s">
        <v>65</v>
      </c>
      <c r="C65" s="67">
        <v>280000</v>
      </c>
      <c r="D65" s="52">
        <v>320000</v>
      </c>
      <c r="E65" s="52">
        <v>320000</v>
      </c>
      <c r="F65" s="53"/>
      <c r="G65" s="53"/>
      <c r="H65" s="52"/>
    </row>
    <row r="66" spans="1:8" ht="12.75">
      <c r="A66" s="69" t="s">
        <v>71</v>
      </c>
      <c r="B66" s="66" t="s">
        <v>72</v>
      </c>
      <c r="C66" s="67">
        <v>117000</v>
      </c>
      <c r="D66" s="52">
        <v>120000</v>
      </c>
      <c r="E66" s="52">
        <v>120000</v>
      </c>
      <c r="F66" s="53"/>
      <c r="G66" s="53"/>
      <c r="H66" s="52"/>
    </row>
    <row r="67" spans="1:8" ht="12.75">
      <c r="A67" s="69" t="s">
        <v>73</v>
      </c>
      <c r="B67" s="66" t="s">
        <v>74</v>
      </c>
      <c r="C67" s="67">
        <v>32000</v>
      </c>
      <c r="D67" s="52">
        <v>32000</v>
      </c>
      <c r="E67" s="52">
        <v>32000</v>
      </c>
      <c r="F67" s="53"/>
      <c r="G67" s="53"/>
      <c r="H67" s="52"/>
    </row>
    <row r="68" spans="1:8" ht="15" customHeight="1">
      <c r="A68" s="69" t="s">
        <v>66</v>
      </c>
      <c r="B68" s="66" t="s">
        <v>67</v>
      </c>
      <c r="C68" s="67">
        <v>300000</v>
      </c>
      <c r="D68" s="52">
        <v>320000</v>
      </c>
      <c r="E68" s="52">
        <v>320000</v>
      </c>
      <c r="F68" s="53"/>
      <c r="G68" s="53"/>
      <c r="H68" s="52"/>
    </row>
    <row r="69" spans="1:8" ht="23.25">
      <c r="A69" s="69" t="s">
        <v>68</v>
      </c>
      <c r="B69" s="66" t="s">
        <v>69</v>
      </c>
      <c r="C69" s="67">
        <v>40000</v>
      </c>
      <c r="D69" s="52">
        <v>40000</v>
      </c>
      <c r="E69" s="52">
        <v>40000</v>
      </c>
      <c r="F69" s="53"/>
      <c r="G69" s="53"/>
      <c r="H69" s="52"/>
    </row>
    <row r="70" spans="1:9" s="15" customFormat="1" ht="41.25" customHeight="1">
      <c r="A70" s="68">
        <v>75618</v>
      </c>
      <c r="B70" s="62" t="s">
        <v>75</v>
      </c>
      <c r="C70" s="58">
        <f aca="true" t="shared" si="19" ref="C70:H70">+C71+C72+C73+C74+C75</f>
        <v>253020</v>
      </c>
      <c r="D70" s="58">
        <f t="shared" si="19"/>
        <v>502000</v>
      </c>
      <c r="E70" s="58">
        <f t="shared" si="19"/>
        <v>502000</v>
      </c>
      <c r="F70" s="58">
        <f t="shared" si="19"/>
        <v>0</v>
      </c>
      <c r="G70" s="58">
        <f t="shared" si="19"/>
        <v>0</v>
      </c>
      <c r="H70" s="58">
        <f t="shared" si="19"/>
        <v>0</v>
      </c>
      <c r="I70" s="14"/>
    </row>
    <row r="71" spans="1:8" ht="17.25" customHeight="1">
      <c r="A71" s="69" t="s">
        <v>76</v>
      </c>
      <c r="B71" s="66" t="s">
        <v>77</v>
      </c>
      <c r="C71" s="67">
        <v>57000</v>
      </c>
      <c r="D71" s="52">
        <v>57000</v>
      </c>
      <c r="E71" s="52">
        <v>57000</v>
      </c>
      <c r="F71" s="53"/>
      <c r="G71" s="53"/>
      <c r="H71" s="52"/>
    </row>
    <row r="72" spans="1:8" ht="28.5" customHeight="1">
      <c r="A72" s="69" t="s">
        <v>78</v>
      </c>
      <c r="B72" s="66" t="s">
        <v>79</v>
      </c>
      <c r="C72" s="67">
        <v>186000</v>
      </c>
      <c r="D72" s="52">
        <v>190000</v>
      </c>
      <c r="E72" s="52">
        <v>190000</v>
      </c>
      <c r="F72" s="53"/>
      <c r="G72" s="53"/>
      <c r="H72" s="52"/>
    </row>
    <row r="73" spans="1:8" ht="19.5" customHeight="1">
      <c r="A73" s="69" t="s">
        <v>80</v>
      </c>
      <c r="B73" s="66" t="s">
        <v>81</v>
      </c>
      <c r="C73" s="67">
        <v>5820</v>
      </c>
      <c r="D73" s="52">
        <v>200000</v>
      </c>
      <c r="E73" s="52">
        <v>200000</v>
      </c>
      <c r="F73" s="53"/>
      <c r="G73" s="53"/>
      <c r="H73" s="52"/>
    </row>
    <row r="74" spans="1:8" ht="19.5" customHeight="1">
      <c r="A74" s="69" t="s">
        <v>80</v>
      </c>
      <c r="B74" s="66" t="s">
        <v>82</v>
      </c>
      <c r="C74" s="67">
        <v>4200</v>
      </c>
      <c r="D74" s="52">
        <v>5000</v>
      </c>
      <c r="E74" s="52">
        <v>5000</v>
      </c>
      <c r="F74" s="53"/>
      <c r="G74" s="53"/>
      <c r="H74" s="52"/>
    </row>
    <row r="75" spans="1:8" ht="27" customHeight="1">
      <c r="A75" s="69" t="s">
        <v>80</v>
      </c>
      <c r="B75" s="66" t="s">
        <v>83</v>
      </c>
      <c r="C75" s="67">
        <v>0</v>
      </c>
      <c r="D75" s="52">
        <v>50000</v>
      </c>
      <c r="E75" s="52">
        <v>50000</v>
      </c>
      <c r="F75" s="53"/>
      <c r="G75" s="53"/>
      <c r="H75" s="52"/>
    </row>
    <row r="76" spans="1:9" s="15" customFormat="1" ht="27" customHeight="1">
      <c r="A76" s="68">
        <v>75621</v>
      </c>
      <c r="B76" s="62" t="s">
        <v>84</v>
      </c>
      <c r="C76" s="58">
        <f aca="true" t="shared" si="20" ref="C76:H76">C77+C78</f>
        <v>9860000</v>
      </c>
      <c r="D76" s="58">
        <f t="shared" si="20"/>
        <v>10666749</v>
      </c>
      <c r="E76" s="58">
        <f t="shared" si="20"/>
        <v>10666749</v>
      </c>
      <c r="F76" s="58">
        <f t="shared" si="20"/>
        <v>0</v>
      </c>
      <c r="G76" s="58">
        <f t="shared" si="20"/>
        <v>0</v>
      </c>
      <c r="H76" s="58">
        <f t="shared" si="20"/>
        <v>0</v>
      </c>
      <c r="I76" s="14"/>
    </row>
    <row r="77" spans="1:8" ht="15" customHeight="1">
      <c r="A77" s="69" t="s">
        <v>85</v>
      </c>
      <c r="B77" s="71" t="s">
        <v>86</v>
      </c>
      <c r="C77" s="72">
        <v>9800000</v>
      </c>
      <c r="D77" s="52">
        <v>10606749</v>
      </c>
      <c r="E77" s="52">
        <v>10606749</v>
      </c>
      <c r="F77" s="53"/>
      <c r="G77" s="53"/>
      <c r="H77" s="52"/>
    </row>
    <row r="78" spans="1:8" ht="17.25" customHeight="1">
      <c r="A78" s="69" t="s">
        <v>87</v>
      </c>
      <c r="B78" s="66" t="s">
        <v>88</v>
      </c>
      <c r="C78" s="73">
        <v>60000</v>
      </c>
      <c r="D78" s="52">
        <v>60000</v>
      </c>
      <c r="E78" s="52">
        <v>60000</v>
      </c>
      <c r="F78" s="53"/>
      <c r="G78" s="53"/>
      <c r="H78" s="52"/>
    </row>
    <row r="79" spans="1:9" s="15" customFormat="1" ht="12.75">
      <c r="A79" s="61">
        <v>758</v>
      </c>
      <c r="B79" s="62" t="s">
        <v>89</v>
      </c>
      <c r="C79" s="58">
        <f aca="true" t="shared" si="21" ref="C79:H79">C80+C82+C84</f>
        <v>8992171</v>
      </c>
      <c r="D79" s="58">
        <f t="shared" si="21"/>
        <v>9421472</v>
      </c>
      <c r="E79" s="58">
        <f t="shared" si="21"/>
        <v>9421472</v>
      </c>
      <c r="F79" s="58">
        <f t="shared" si="21"/>
        <v>0</v>
      </c>
      <c r="G79" s="58">
        <f t="shared" si="21"/>
        <v>0</v>
      </c>
      <c r="H79" s="58">
        <f t="shared" si="21"/>
        <v>0</v>
      </c>
      <c r="I79" s="14"/>
    </row>
    <row r="80" spans="1:9" s="15" customFormat="1" ht="15" customHeight="1">
      <c r="A80" s="68">
        <v>75801</v>
      </c>
      <c r="B80" s="62" t="s">
        <v>90</v>
      </c>
      <c r="C80" s="58">
        <f aca="true" t="shared" si="22" ref="C80:H80">C81</f>
        <v>7302111</v>
      </c>
      <c r="D80" s="58">
        <f t="shared" si="22"/>
        <v>7730942</v>
      </c>
      <c r="E80" s="58">
        <f t="shared" si="22"/>
        <v>7730942</v>
      </c>
      <c r="F80" s="58">
        <f t="shared" si="22"/>
        <v>0</v>
      </c>
      <c r="G80" s="58">
        <f t="shared" si="22"/>
        <v>0</v>
      </c>
      <c r="H80" s="58">
        <f t="shared" si="22"/>
        <v>0</v>
      </c>
      <c r="I80" s="14"/>
    </row>
    <row r="81" spans="1:8" ht="17.25" customHeight="1">
      <c r="A81" s="65">
        <v>2920</v>
      </c>
      <c r="B81" s="66" t="s">
        <v>91</v>
      </c>
      <c r="C81" s="67">
        <v>7302111</v>
      </c>
      <c r="D81" s="52">
        <v>7730942</v>
      </c>
      <c r="E81" s="52">
        <v>7730942</v>
      </c>
      <c r="F81" s="53"/>
      <c r="G81" s="53"/>
      <c r="H81" s="52"/>
    </row>
    <row r="82" spans="1:9" s="15" customFormat="1" ht="18" customHeight="1">
      <c r="A82" s="68">
        <v>75807</v>
      </c>
      <c r="B82" s="62" t="s">
        <v>92</v>
      </c>
      <c r="C82" s="58">
        <f aca="true" t="shared" si="23" ref="C82:H82">C83</f>
        <v>1684439</v>
      </c>
      <c r="D82" s="58">
        <f t="shared" si="23"/>
        <v>1690530</v>
      </c>
      <c r="E82" s="58">
        <f t="shared" si="23"/>
        <v>1690530</v>
      </c>
      <c r="F82" s="58">
        <f t="shared" si="23"/>
        <v>0</v>
      </c>
      <c r="G82" s="58">
        <f t="shared" si="23"/>
        <v>0</v>
      </c>
      <c r="H82" s="58">
        <f t="shared" si="23"/>
        <v>0</v>
      </c>
      <c r="I82" s="14"/>
    </row>
    <row r="83" spans="1:8" ht="17.25" customHeight="1">
      <c r="A83" s="65">
        <v>2920</v>
      </c>
      <c r="B83" s="66" t="s">
        <v>91</v>
      </c>
      <c r="C83" s="67">
        <v>1684439</v>
      </c>
      <c r="D83" s="52">
        <v>1690530</v>
      </c>
      <c r="E83" s="52">
        <v>1690530</v>
      </c>
      <c r="F83" s="53"/>
      <c r="G83" s="53"/>
      <c r="H83" s="52"/>
    </row>
    <row r="84" spans="1:9" s="15" customFormat="1" ht="15.75" customHeight="1">
      <c r="A84" s="68">
        <v>75831</v>
      </c>
      <c r="B84" s="62" t="s">
        <v>93</v>
      </c>
      <c r="C84" s="58">
        <f aca="true" t="shared" si="24" ref="C84:H84">C85</f>
        <v>5621</v>
      </c>
      <c r="D84" s="58">
        <f t="shared" si="24"/>
        <v>0</v>
      </c>
      <c r="E84" s="58">
        <f t="shared" si="24"/>
        <v>0</v>
      </c>
      <c r="F84" s="58">
        <f t="shared" si="24"/>
        <v>0</v>
      </c>
      <c r="G84" s="58">
        <f t="shared" si="24"/>
        <v>0</v>
      </c>
      <c r="H84" s="58">
        <f t="shared" si="24"/>
        <v>0</v>
      </c>
      <c r="I84" s="14"/>
    </row>
    <row r="85" spans="1:8" ht="15" customHeight="1">
      <c r="A85" s="65">
        <v>2920</v>
      </c>
      <c r="B85" s="66" t="s">
        <v>91</v>
      </c>
      <c r="C85" s="67">
        <v>5621</v>
      </c>
      <c r="D85" s="52">
        <v>0</v>
      </c>
      <c r="E85" s="52">
        <v>0</v>
      </c>
      <c r="F85" s="53"/>
      <c r="G85" s="52"/>
      <c r="H85" s="52"/>
    </row>
    <row r="86" spans="1:9" s="15" customFormat="1" ht="12.75">
      <c r="A86" s="61">
        <v>801</v>
      </c>
      <c r="B86" s="62" t="s">
        <v>94</v>
      </c>
      <c r="C86" s="58">
        <f aca="true" t="shared" si="25" ref="C86:H86">C87+C90+C93+C97+C100</f>
        <v>926929</v>
      </c>
      <c r="D86" s="58">
        <f t="shared" si="25"/>
        <v>468757</v>
      </c>
      <c r="E86" s="58">
        <f t="shared" si="25"/>
        <v>398757</v>
      </c>
      <c r="F86" s="58">
        <f t="shared" si="25"/>
        <v>343347</v>
      </c>
      <c r="G86" s="58">
        <f t="shared" si="25"/>
        <v>70000</v>
      </c>
      <c r="H86" s="58">
        <f t="shared" si="25"/>
        <v>0</v>
      </c>
      <c r="I86" s="14"/>
    </row>
    <row r="87" spans="1:9" s="15" customFormat="1" ht="12.75">
      <c r="A87" s="61">
        <v>80101</v>
      </c>
      <c r="B87" s="62" t="s">
        <v>95</v>
      </c>
      <c r="C87" s="58">
        <f aca="true" t="shared" si="26" ref="C87:H87">C88+C89</f>
        <v>6200</v>
      </c>
      <c r="D87" s="58">
        <f t="shared" si="26"/>
        <v>7700</v>
      </c>
      <c r="E87" s="58">
        <f t="shared" si="26"/>
        <v>7700</v>
      </c>
      <c r="F87" s="58">
        <f t="shared" si="26"/>
        <v>0</v>
      </c>
      <c r="G87" s="58">
        <f t="shared" si="26"/>
        <v>0</v>
      </c>
      <c r="H87" s="58">
        <f t="shared" si="26"/>
        <v>0</v>
      </c>
      <c r="I87" s="14"/>
    </row>
    <row r="88" spans="1:8" ht="12.75">
      <c r="A88" s="69" t="s">
        <v>96</v>
      </c>
      <c r="B88" s="66" t="s">
        <v>97</v>
      </c>
      <c r="C88" s="67">
        <v>0</v>
      </c>
      <c r="D88" s="52">
        <v>0</v>
      </c>
      <c r="E88" s="52">
        <v>0</v>
      </c>
      <c r="F88" s="53"/>
      <c r="G88" s="52"/>
      <c r="H88" s="52"/>
    </row>
    <row r="89" spans="1:8" ht="25.5" customHeight="1">
      <c r="A89" s="69" t="s">
        <v>50</v>
      </c>
      <c r="B89" s="66" t="s">
        <v>98</v>
      </c>
      <c r="C89" s="67">
        <v>6200</v>
      </c>
      <c r="D89" s="52">
        <v>7700</v>
      </c>
      <c r="E89" s="52">
        <v>7700</v>
      </c>
      <c r="F89" s="53"/>
      <c r="G89" s="52"/>
      <c r="H89" s="52"/>
    </row>
    <row r="90" spans="1:9" s="15" customFormat="1" ht="12.75">
      <c r="A90" s="68">
        <v>80103</v>
      </c>
      <c r="B90" s="62" t="s">
        <v>99</v>
      </c>
      <c r="C90" s="58">
        <f aca="true" t="shared" si="27" ref="C90:H90">C91+C92</f>
        <v>21000</v>
      </c>
      <c r="D90" s="58">
        <f t="shared" si="27"/>
        <v>31800</v>
      </c>
      <c r="E90" s="58">
        <f t="shared" si="27"/>
        <v>31800</v>
      </c>
      <c r="F90" s="58">
        <f t="shared" si="27"/>
        <v>0</v>
      </c>
      <c r="G90" s="58">
        <f t="shared" si="27"/>
        <v>0</v>
      </c>
      <c r="H90" s="58">
        <f t="shared" si="27"/>
        <v>0</v>
      </c>
      <c r="I90" s="14"/>
    </row>
    <row r="91" spans="1:8" ht="23.25">
      <c r="A91" s="69" t="s">
        <v>100</v>
      </c>
      <c r="B91" s="50" t="s">
        <v>101</v>
      </c>
      <c r="C91" s="51">
        <v>21000</v>
      </c>
      <c r="D91" s="52">
        <v>31800</v>
      </c>
      <c r="E91" s="52">
        <v>31800</v>
      </c>
      <c r="F91" s="53"/>
      <c r="G91" s="52"/>
      <c r="H91" s="52"/>
    </row>
    <row r="92" spans="1:8" ht="12.75">
      <c r="A92" s="69" t="s">
        <v>96</v>
      </c>
      <c r="B92" s="66" t="s">
        <v>97</v>
      </c>
      <c r="C92" s="67"/>
      <c r="D92" s="52">
        <v>0</v>
      </c>
      <c r="E92" s="52">
        <v>0</v>
      </c>
      <c r="F92" s="53"/>
      <c r="G92" s="52"/>
      <c r="H92" s="52"/>
    </row>
    <row r="93" spans="1:9" s="15" customFormat="1" ht="12.75">
      <c r="A93" s="61">
        <v>80104</v>
      </c>
      <c r="B93" s="62" t="s">
        <v>102</v>
      </c>
      <c r="C93" s="58">
        <f aca="true" t="shared" si="28" ref="C93:H93">C94+C96+C95</f>
        <v>12170</v>
      </c>
      <c r="D93" s="58">
        <f t="shared" si="28"/>
        <v>10250</v>
      </c>
      <c r="E93" s="58">
        <f t="shared" si="28"/>
        <v>10250</v>
      </c>
      <c r="F93" s="58">
        <f t="shared" si="28"/>
        <v>0</v>
      </c>
      <c r="G93" s="58">
        <f t="shared" si="28"/>
        <v>0</v>
      </c>
      <c r="H93" s="58">
        <f t="shared" si="28"/>
        <v>0</v>
      </c>
      <c r="I93" s="14"/>
    </row>
    <row r="94" spans="1:8" ht="23.25">
      <c r="A94" s="69" t="s">
        <v>100</v>
      </c>
      <c r="B94" s="50" t="s">
        <v>101</v>
      </c>
      <c r="C94" s="51">
        <v>12000</v>
      </c>
      <c r="D94" s="52">
        <v>10000</v>
      </c>
      <c r="E94" s="52">
        <v>10000</v>
      </c>
      <c r="F94" s="53"/>
      <c r="G94" s="52"/>
      <c r="H94" s="52"/>
    </row>
    <row r="95" spans="1:8" ht="12.75" customHeight="1" hidden="1">
      <c r="A95" s="69" t="s">
        <v>96</v>
      </c>
      <c r="B95" s="66" t="s">
        <v>97</v>
      </c>
      <c r="C95" s="67">
        <v>0</v>
      </c>
      <c r="D95" s="52"/>
      <c r="E95" s="52"/>
      <c r="F95" s="53"/>
      <c r="G95" s="52"/>
      <c r="H95" s="52"/>
    </row>
    <row r="96" spans="1:8" ht="25.5" customHeight="1">
      <c r="A96" s="69" t="s">
        <v>50</v>
      </c>
      <c r="B96" s="66" t="s">
        <v>98</v>
      </c>
      <c r="C96" s="67">
        <v>170</v>
      </c>
      <c r="D96" s="52">
        <v>250</v>
      </c>
      <c r="E96" s="52">
        <v>250</v>
      </c>
      <c r="F96" s="53"/>
      <c r="G96" s="52"/>
      <c r="H96" s="52"/>
    </row>
    <row r="97" spans="1:9" s="15" customFormat="1" ht="12.75">
      <c r="A97" s="61">
        <v>80110</v>
      </c>
      <c r="B97" s="62" t="s">
        <v>103</v>
      </c>
      <c r="C97" s="58">
        <f aca="true" t="shared" si="29" ref="C97:H97">C98+C99</f>
        <v>4570</v>
      </c>
      <c r="D97" s="58">
        <f t="shared" si="29"/>
        <v>5660</v>
      </c>
      <c r="E97" s="58">
        <f t="shared" si="29"/>
        <v>5660</v>
      </c>
      <c r="F97" s="58">
        <f t="shared" si="29"/>
        <v>0</v>
      </c>
      <c r="G97" s="58">
        <f t="shared" si="29"/>
        <v>0</v>
      </c>
      <c r="H97" s="58">
        <f t="shared" si="29"/>
        <v>0</v>
      </c>
      <c r="I97" s="14"/>
    </row>
    <row r="98" spans="1:8" ht="12.75" hidden="1">
      <c r="A98" s="69" t="s">
        <v>96</v>
      </c>
      <c r="B98" s="66" t="s">
        <v>97</v>
      </c>
      <c r="C98" s="67"/>
      <c r="D98" s="52"/>
      <c r="E98" s="52"/>
      <c r="F98" s="53"/>
      <c r="G98" s="53"/>
      <c r="H98" s="52"/>
    </row>
    <row r="99" spans="1:8" ht="25.5" customHeight="1">
      <c r="A99" s="69" t="s">
        <v>50</v>
      </c>
      <c r="B99" s="66" t="s">
        <v>98</v>
      </c>
      <c r="C99" s="67">
        <v>4570</v>
      </c>
      <c r="D99" s="52">
        <v>5660</v>
      </c>
      <c r="E99" s="52">
        <v>5660</v>
      </c>
      <c r="F99" s="53"/>
      <c r="G99" s="53"/>
      <c r="H99" s="52"/>
    </row>
    <row r="100" spans="1:9" s="15" customFormat="1" ht="12.75">
      <c r="A100" s="61">
        <v>80195</v>
      </c>
      <c r="B100" s="62" t="s">
        <v>20</v>
      </c>
      <c r="C100" s="58">
        <f aca="true" t="shared" si="30" ref="C100:H100">C101+C102+C106+C107+C108+C109+C105</f>
        <v>882989</v>
      </c>
      <c r="D100" s="58">
        <f t="shared" si="30"/>
        <v>413347</v>
      </c>
      <c r="E100" s="58">
        <f t="shared" si="30"/>
        <v>343347</v>
      </c>
      <c r="F100" s="58">
        <f t="shared" si="30"/>
        <v>343347</v>
      </c>
      <c r="G100" s="58">
        <f t="shared" si="30"/>
        <v>70000</v>
      </c>
      <c r="H100" s="58">
        <f t="shared" si="30"/>
        <v>0</v>
      </c>
      <c r="I100" s="14"/>
    </row>
    <row r="101" spans="1:8" ht="45.75">
      <c r="A101" s="69">
        <v>2007</v>
      </c>
      <c r="B101" s="50" t="s">
        <v>18</v>
      </c>
      <c r="C101" s="51">
        <v>679990</v>
      </c>
      <c r="D101" s="52">
        <v>291845</v>
      </c>
      <c r="E101" s="52">
        <v>291845</v>
      </c>
      <c r="F101" s="53">
        <v>291845</v>
      </c>
      <c r="G101" s="53"/>
      <c r="H101" s="52"/>
    </row>
    <row r="102" spans="1:8" ht="45.75">
      <c r="A102" s="69">
        <v>2009</v>
      </c>
      <c r="B102" s="50" t="s">
        <v>18</v>
      </c>
      <c r="C102" s="51">
        <v>119999</v>
      </c>
      <c r="D102" s="52">
        <v>51502</v>
      </c>
      <c r="E102" s="52">
        <v>51502</v>
      </c>
      <c r="F102" s="53">
        <v>51502</v>
      </c>
      <c r="G102" s="53"/>
      <c r="H102" s="52"/>
    </row>
    <row r="103" spans="1:8" ht="12.75" customHeight="1" hidden="1">
      <c r="A103" s="69">
        <v>2007</v>
      </c>
      <c r="B103" s="50" t="s">
        <v>18</v>
      </c>
      <c r="C103" s="51"/>
      <c r="D103" s="52"/>
      <c r="E103" s="52"/>
      <c r="F103" s="53"/>
      <c r="G103" s="53"/>
      <c r="H103" s="52"/>
    </row>
    <row r="104" spans="1:8" ht="12.75" customHeight="1" hidden="1">
      <c r="A104" s="69">
        <v>2009</v>
      </c>
      <c r="B104" s="50" t="s">
        <v>18</v>
      </c>
      <c r="C104" s="51"/>
      <c r="D104" s="52"/>
      <c r="E104" s="52"/>
      <c r="F104" s="53"/>
      <c r="G104" s="53"/>
      <c r="H104" s="52"/>
    </row>
    <row r="105" spans="1:8" ht="54" customHeight="1">
      <c r="A105" s="69">
        <v>6260</v>
      </c>
      <c r="B105" s="50" t="s">
        <v>104</v>
      </c>
      <c r="C105" s="51">
        <v>83000</v>
      </c>
      <c r="D105" s="52">
        <v>70000</v>
      </c>
      <c r="E105" s="52"/>
      <c r="F105" s="53"/>
      <c r="G105" s="53">
        <v>70000</v>
      </c>
      <c r="H105" s="52"/>
    </row>
    <row r="106" spans="1:8" ht="12.75" hidden="1">
      <c r="A106" s="69"/>
      <c r="B106" s="50" t="s">
        <v>105</v>
      </c>
      <c r="C106" s="51"/>
      <c r="D106" s="52"/>
      <c r="E106" s="52"/>
      <c r="F106" s="52"/>
      <c r="G106" s="53"/>
      <c r="H106" s="52"/>
    </row>
    <row r="107" spans="1:8" ht="12.75" customHeight="1" hidden="1">
      <c r="A107" s="69"/>
      <c r="B107" s="50" t="s">
        <v>106</v>
      </c>
      <c r="C107" s="51"/>
      <c r="D107" s="52"/>
      <c r="E107" s="52"/>
      <c r="F107" s="52"/>
      <c r="G107" s="53"/>
      <c r="H107" s="52"/>
    </row>
    <row r="108" spans="1:8" ht="12.75" customHeight="1" hidden="1">
      <c r="A108" s="69"/>
      <c r="B108" s="50" t="s">
        <v>107</v>
      </c>
      <c r="C108" s="51"/>
      <c r="D108" s="52"/>
      <c r="E108" s="52"/>
      <c r="F108" s="52"/>
      <c r="G108" s="53"/>
      <c r="H108" s="52"/>
    </row>
    <row r="109" spans="1:9" ht="12.75" customHeight="1" hidden="1">
      <c r="A109" s="69"/>
      <c r="B109" s="50" t="s">
        <v>108</v>
      </c>
      <c r="C109" s="51"/>
      <c r="D109" s="52"/>
      <c r="E109" s="52"/>
      <c r="F109" s="52"/>
      <c r="G109" s="53"/>
      <c r="H109" s="52"/>
      <c r="I109" s="14"/>
    </row>
    <row r="110" spans="1:9" s="15" customFormat="1" ht="12.75">
      <c r="A110" s="61">
        <v>851</v>
      </c>
      <c r="B110" s="62" t="s">
        <v>109</v>
      </c>
      <c r="C110" s="58">
        <f>C111</f>
        <v>266</v>
      </c>
      <c r="D110" s="58">
        <f>D111</f>
        <v>266</v>
      </c>
      <c r="E110" s="58">
        <f aca="true" t="shared" si="31" ref="E110:H111">E111</f>
        <v>266</v>
      </c>
      <c r="F110" s="58">
        <f t="shared" si="31"/>
        <v>0</v>
      </c>
      <c r="G110" s="58">
        <f t="shared" si="31"/>
        <v>0</v>
      </c>
      <c r="H110" s="58">
        <f t="shared" si="31"/>
        <v>0</v>
      </c>
      <c r="I110" s="14"/>
    </row>
    <row r="111" spans="1:9" s="15" customFormat="1" ht="12.75">
      <c r="A111" s="61">
        <v>85195</v>
      </c>
      <c r="B111" s="62" t="s">
        <v>20</v>
      </c>
      <c r="C111" s="58">
        <f>C112</f>
        <v>266</v>
      </c>
      <c r="D111" s="58">
        <f>D112</f>
        <v>266</v>
      </c>
      <c r="E111" s="58">
        <f t="shared" si="31"/>
        <v>266</v>
      </c>
      <c r="F111" s="58">
        <f t="shared" si="31"/>
        <v>0</v>
      </c>
      <c r="G111" s="58">
        <f t="shared" si="31"/>
        <v>0</v>
      </c>
      <c r="H111" s="58">
        <f t="shared" si="31"/>
        <v>0</v>
      </c>
      <c r="I111" s="6"/>
    </row>
    <row r="112" spans="1:9" ht="39.75" customHeight="1">
      <c r="A112" s="69">
        <v>2010</v>
      </c>
      <c r="B112" s="66" t="s">
        <v>48</v>
      </c>
      <c r="C112" s="67">
        <v>266</v>
      </c>
      <c r="D112" s="52">
        <v>266</v>
      </c>
      <c r="E112" s="52">
        <v>266</v>
      </c>
      <c r="F112" s="53"/>
      <c r="G112" s="52"/>
      <c r="H112" s="52"/>
      <c r="I112" s="14"/>
    </row>
    <row r="113" spans="1:9" s="15" customFormat="1" ht="12.75">
      <c r="A113" s="61">
        <v>852</v>
      </c>
      <c r="B113" s="62" t="s">
        <v>110</v>
      </c>
      <c r="C113" s="58">
        <f aca="true" t="shared" si="32" ref="C113:H113">C114+C117+C120+C122+C124+C126+C129</f>
        <v>3462749</v>
      </c>
      <c r="D113" s="58">
        <f t="shared" si="32"/>
        <v>3549207</v>
      </c>
      <c r="E113" s="58">
        <f t="shared" si="32"/>
        <v>3549207</v>
      </c>
      <c r="F113" s="58">
        <f t="shared" si="32"/>
        <v>0</v>
      </c>
      <c r="G113" s="58">
        <f t="shared" si="32"/>
        <v>0</v>
      </c>
      <c r="H113" s="58">
        <f t="shared" si="32"/>
        <v>0</v>
      </c>
      <c r="I113" s="14"/>
    </row>
    <row r="114" spans="1:9" s="15" customFormat="1" ht="51.75" customHeight="1">
      <c r="A114" s="68">
        <v>85212</v>
      </c>
      <c r="B114" s="62" t="s">
        <v>111</v>
      </c>
      <c r="C114" s="58">
        <f aca="true" t="shared" si="33" ref="C114:H114">C115+C116</f>
        <v>2596149</v>
      </c>
      <c r="D114" s="58">
        <f t="shared" si="33"/>
        <v>2774105</v>
      </c>
      <c r="E114" s="58">
        <f t="shared" si="33"/>
        <v>2774105</v>
      </c>
      <c r="F114" s="58">
        <f t="shared" si="33"/>
        <v>0</v>
      </c>
      <c r="G114" s="58">
        <f t="shared" si="33"/>
        <v>0</v>
      </c>
      <c r="H114" s="58">
        <f t="shared" si="33"/>
        <v>0</v>
      </c>
      <c r="I114" s="6"/>
    </row>
    <row r="115" spans="1:8" ht="40.5" customHeight="1">
      <c r="A115" s="69">
        <v>2010</v>
      </c>
      <c r="B115" s="66" t="s">
        <v>48</v>
      </c>
      <c r="C115" s="67">
        <v>2596149</v>
      </c>
      <c r="D115" s="52">
        <v>2774105</v>
      </c>
      <c r="E115" s="52">
        <v>2774105</v>
      </c>
      <c r="F115" s="53"/>
      <c r="G115" s="52"/>
      <c r="H115" s="52"/>
    </row>
    <row r="116" spans="1:9" ht="12.75" customHeight="1" hidden="1">
      <c r="A116" s="69">
        <v>2360</v>
      </c>
      <c r="B116" s="66" t="s">
        <v>112</v>
      </c>
      <c r="C116" s="67"/>
      <c r="D116" s="52"/>
      <c r="E116" s="52"/>
      <c r="F116" s="53"/>
      <c r="G116" s="52"/>
      <c r="H116" s="52"/>
      <c r="I116" s="14"/>
    </row>
    <row r="117" spans="1:9" s="15" customFormat="1" ht="53.25" customHeight="1">
      <c r="A117" s="68">
        <v>85213</v>
      </c>
      <c r="B117" s="62" t="s">
        <v>113</v>
      </c>
      <c r="C117" s="58">
        <f aca="true" t="shared" si="34" ref="C117:H117">C119+C118</f>
        <v>45855</v>
      </c>
      <c r="D117" s="58">
        <f t="shared" si="34"/>
        <v>39928</v>
      </c>
      <c r="E117" s="58">
        <f t="shared" si="34"/>
        <v>39928</v>
      </c>
      <c r="F117" s="58">
        <f t="shared" si="34"/>
        <v>0</v>
      </c>
      <c r="G117" s="58">
        <f t="shared" si="34"/>
        <v>0</v>
      </c>
      <c r="H117" s="58">
        <f t="shared" si="34"/>
        <v>0</v>
      </c>
      <c r="I117" s="6"/>
    </row>
    <row r="118" spans="1:8" ht="41.25" customHeight="1">
      <c r="A118" s="69">
        <v>2010</v>
      </c>
      <c r="B118" s="66" t="s">
        <v>48</v>
      </c>
      <c r="C118" s="67">
        <v>9600</v>
      </c>
      <c r="D118" s="52">
        <v>8248</v>
      </c>
      <c r="E118" s="52">
        <v>8248</v>
      </c>
      <c r="F118" s="53"/>
      <c r="G118" s="53"/>
      <c r="H118" s="52"/>
    </row>
    <row r="119" spans="1:9" ht="28.5" customHeight="1">
      <c r="A119" s="69">
        <v>2030</v>
      </c>
      <c r="B119" s="66" t="s">
        <v>114</v>
      </c>
      <c r="C119" s="67">
        <v>36255</v>
      </c>
      <c r="D119" s="52">
        <v>31680</v>
      </c>
      <c r="E119" s="52">
        <v>31680</v>
      </c>
      <c r="F119" s="53"/>
      <c r="G119" s="53"/>
      <c r="H119" s="52"/>
      <c r="I119" s="14"/>
    </row>
    <row r="120" spans="1:9" s="15" customFormat="1" ht="28.5" customHeight="1">
      <c r="A120" s="61">
        <v>85214</v>
      </c>
      <c r="B120" s="62" t="s">
        <v>115</v>
      </c>
      <c r="C120" s="58">
        <f aca="true" t="shared" si="35" ref="C120:H120">C121</f>
        <v>305435</v>
      </c>
      <c r="D120" s="58">
        <f t="shared" si="35"/>
        <v>262107</v>
      </c>
      <c r="E120" s="58">
        <f t="shared" si="35"/>
        <v>262107</v>
      </c>
      <c r="F120" s="58">
        <f t="shared" si="35"/>
        <v>0</v>
      </c>
      <c r="G120" s="58">
        <f t="shared" si="35"/>
        <v>0</v>
      </c>
      <c r="H120" s="58">
        <f t="shared" si="35"/>
        <v>0</v>
      </c>
      <c r="I120" s="6"/>
    </row>
    <row r="121" spans="1:9" ht="26.25" customHeight="1">
      <c r="A121" s="69">
        <v>2030</v>
      </c>
      <c r="B121" s="66" t="s">
        <v>114</v>
      </c>
      <c r="C121" s="67">
        <v>305435</v>
      </c>
      <c r="D121" s="52">
        <v>262107</v>
      </c>
      <c r="E121" s="52">
        <v>262107</v>
      </c>
      <c r="F121" s="53"/>
      <c r="G121" s="53"/>
      <c r="H121" s="52"/>
      <c r="I121" s="14"/>
    </row>
    <row r="122" spans="1:9" s="15" customFormat="1" ht="12.75">
      <c r="A122" s="61">
        <v>85216</v>
      </c>
      <c r="B122" s="62" t="s">
        <v>116</v>
      </c>
      <c r="C122" s="58">
        <f aca="true" t="shared" si="36" ref="C122:H122">+C123</f>
        <v>203210</v>
      </c>
      <c r="D122" s="58">
        <f t="shared" si="36"/>
        <v>205000</v>
      </c>
      <c r="E122" s="58">
        <f t="shared" si="36"/>
        <v>205000</v>
      </c>
      <c r="F122" s="58">
        <f t="shared" si="36"/>
        <v>0</v>
      </c>
      <c r="G122" s="58">
        <f t="shared" si="36"/>
        <v>0</v>
      </c>
      <c r="H122" s="58">
        <f t="shared" si="36"/>
        <v>0</v>
      </c>
      <c r="I122" s="6"/>
    </row>
    <row r="123" spans="1:9" ht="25.5" customHeight="1">
      <c r="A123" s="69">
        <v>2030</v>
      </c>
      <c r="B123" s="66" t="s">
        <v>114</v>
      </c>
      <c r="C123" s="67">
        <v>203210</v>
      </c>
      <c r="D123" s="52">
        <v>205000</v>
      </c>
      <c r="E123" s="52">
        <v>205000</v>
      </c>
      <c r="F123" s="53"/>
      <c r="G123" s="53"/>
      <c r="H123" s="52"/>
      <c r="I123" s="14"/>
    </row>
    <row r="124" spans="1:9" s="15" customFormat="1" ht="16.5" customHeight="1">
      <c r="A124" s="61">
        <v>85219</v>
      </c>
      <c r="B124" s="62" t="s">
        <v>117</v>
      </c>
      <c r="C124" s="58">
        <f aca="true" t="shared" si="37" ref="C124:H124">C125</f>
        <v>153800</v>
      </c>
      <c r="D124" s="58">
        <f t="shared" si="37"/>
        <v>141200</v>
      </c>
      <c r="E124" s="58">
        <f t="shared" si="37"/>
        <v>141200</v>
      </c>
      <c r="F124" s="58">
        <f t="shared" si="37"/>
        <v>0</v>
      </c>
      <c r="G124" s="58">
        <f t="shared" si="37"/>
        <v>0</v>
      </c>
      <c r="H124" s="58">
        <f t="shared" si="37"/>
        <v>0</v>
      </c>
      <c r="I124" s="6"/>
    </row>
    <row r="125" spans="1:9" ht="28.5" customHeight="1">
      <c r="A125" s="69">
        <v>2030</v>
      </c>
      <c r="B125" s="66" t="s">
        <v>114</v>
      </c>
      <c r="C125" s="67">
        <v>153800</v>
      </c>
      <c r="D125" s="52">
        <v>141200</v>
      </c>
      <c r="E125" s="52">
        <v>141200</v>
      </c>
      <c r="F125" s="53"/>
      <c r="G125" s="53"/>
      <c r="H125" s="52"/>
      <c r="I125" s="14"/>
    </row>
    <row r="126" spans="1:9" s="15" customFormat="1" ht="27.75" customHeight="1">
      <c r="A126" s="61">
        <v>85228</v>
      </c>
      <c r="B126" s="62" t="s">
        <v>118</v>
      </c>
      <c r="C126" s="58">
        <f aca="true" t="shared" si="38" ref="C126:H126">C127+C128</f>
        <v>40400</v>
      </c>
      <c r="D126" s="58">
        <f t="shared" si="38"/>
        <v>56000</v>
      </c>
      <c r="E126" s="58">
        <f t="shared" si="38"/>
        <v>56000</v>
      </c>
      <c r="F126" s="58">
        <f t="shared" si="38"/>
        <v>0</v>
      </c>
      <c r="G126" s="58">
        <f t="shared" si="38"/>
        <v>0</v>
      </c>
      <c r="H126" s="58">
        <f t="shared" si="38"/>
        <v>0</v>
      </c>
      <c r="I126" s="6"/>
    </row>
    <row r="127" spans="1:9" ht="17.25" customHeight="1">
      <c r="A127" s="69" t="s">
        <v>32</v>
      </c>
      <c r="B127" s="66" t="s">
        <v>33</v>
      </c>
      <c r="C127" s="67">
        <v>18000</v>
      </c>
      <c r="D127" s="52">
        <v>18000</v>
      </c>
      <c r="E127" s="52">
        <v>18000</v>
      </c>
      <c r="F127" s="53"/>
      <c r="G127" s="53"/>
      <c r="H127" s="52"/>
      <c r="I127" s="14"/>
    </row>
    <row r="128" spans="1:9" ht="40.5" customHeight="1">
      <c r="A128" s="69">
        <v>2010</v>
      </c>
      <c r="B128" s="66" t="s">
        <v>48</v>
      </c>
      <c r="C128" s="67">
        <v>22400</v>
      </c>
      <c r="D128" s="52">
        <v>38000</v>
      </c>
      <c r="E128" s="52">
        <v>38000</v>
      </c>
      <c r="F128" s="53"/>
      <c r="G128" s="53"/>
      <c r="H128" s="52"/>
      <c r="I128" s="14"/>
    </row>
    <row r="129" spans="1:9" s="15" customFormat="1" ht="12.75">
      <c r="A129" s="61">
        <v>85295</v>
      </c>
      <c r="B129" s="62" t="s">
        <v>20</v>
      </c>
      <c r="C129" s="58">
        <f aca="true" t="shared" si="39" ref="C129:H129">C130+C131+C132</f>
        <v>117900</v>
      </c>
      <c r="D129" s="58">
        <f t="shared" si="39"/>
        <v>70867</v>
      </c>
      <c r="E129" s="58">
        <f t="shared" si="39"/>
        <v>70867</v>
      </c>
      <c r="F129" s="58">
        <f t="shared" si="39"/>
        <v>0</v>
      </c>
      <c r="G129" s="58">
        <f t="shared" si="39"/>
        <v>0</v>
      </c>
      <c r="H129" s="58">
        <f t="shared" si="39"/>
        <v>0</v>
      </c>
      <c r="I129" s="6"/>
    </row>
    <row r="130" spans="1:8" ht="12.75" customHeight="1" hidden="1">
      <c r="A130" s="69">
        <v>2007</v>
      </c>
      <c r="B130" s="50" t="s">
        <v>18</v>
      </c>
      <c r="C130" s="51"/>
      <c r="D130" s="52"/>
      <c r="E130" s="52"/>
      <c r="F130" s="53"/>
      <c r="G130" s="53"/>
      <c r="H130" s="52"/>
    </row>
    <row r="131" spans="1:8" ht="12.75" customHeight="1" hidden="1">
      <c r="A131" s="69">
        <v>2009</v>
      </c>
      <c r="B131" s="50" t="s">
        <v>18</v>
      </c>
      <c r="C131" s="51"/>
      <c r="D131" s="52"/>
      <c r="E131" s="52"/>
      <c r="F131" s="53"/>
      <c r="G131" s="53"/>
      <c r="H131" s="52"/>
    </row>
    <row r="132" spans="1:9" ht="29.25" customHeight="1">
      <c r="A132" s="69">
        <v>2030</v>
      </c>
      <c r="B132" s="66" t="s">
        <v>114</v>
      </c>
      <c r="C132" s="67">
        <v>117900</v>
      </c>
      <c r="D132" s="52">
        <v>70867</v>
      </c>
      <c r="E132" s="52">
        <v>70867</v>
      </c>
      <c r="F132" s="53"/>
      <c r="G132" s="53"/>
      <c r="H132" s="52"/>
      <c r="I132" s="14"/>
    </row>
    <row r="133" spans="1:9" s="15" customFormat="1" ht="12.75" hidden="1">
      <c r="A133" s="61">
        <v>853</v>
      </c>
      <c r="B133" s="62" t="s">
        <v>119</v>
      </c>
      <c r="C133" s="58">
        <f aca="true" t="shared" si="40" ref="C133:H133">C134</f>
        <v>302045</v>
      </c>
      <c r="D133" s="58">
        <f t="shared" si="40"/>
        <v>0</v>
      </c>
      <c r="E133" s="58">
        <f t="shared" si="40"/>
        <v>0</v>
      </c>
      <c r="F133" s="58">
        <f t="shared" si="40"/>
        <v>0</v>
      </c>
      <c r="G133" s="58">
        <f t="shared" si="40"/>
        <v>0</v>
      </c>
      <c r="H133" s="58">
        <f t="shared" si="40"/>
        <v>0</v>
      </c>
      <c r="I133" s="14"/>
    </row>
    <row r="134" spans="1:9" s="15" customFormat="1" ht="12.75" hidden="1">
      <c r="A134" s="61">
        <v>85395</v>
      </c>
      <c r="B134" s="62" t="s">
        <v>20</v>
      </c>
      <c r="C134" s="58">
        <f aca="true" t="shared" si="41" ref="C134:H134">C135+C136</f>
        <v>302045</v>
      </c>
      <c r="D134" s="58">
        <f t="shared" si="41"/>
        <v>0</v>
      </c>
      <c r="E134" s="58">
        <f t="shared" si="41"/>
        <v>0</v>
      </c>
      <c r="F134" s="58">
        <f t="shared" si="41"/>
        <v>0</v>
      </c>
      <c r="G134" s="58">
        <f t="shared" si="41"/>
        <v>0</v>
      </c>
      <c r="H134" s="58">
        <f t="shared" si="41"/>
        <v>0</v>
      </c>
      <c r="I134" s="6"/>
    </row>
    <row r="135" spans="1:8" ht="12.75" customHeight="1" hidden="1">
      <c r="A135" s="69">
        <v>2007</v>
      </c>
      <c r="B135" s="50" t="s">
        <v>18</v>
      </c>
      <c r="C135" s="51">
        <v>251365</v>
      </c>
      <c r="D135" s="52"/>
      <c r="E135" s="52"/>
      <c r="F135" s="53"/>
      <c r="G135" s="52"/>
      <c r="H135" s="52"/>
    </row>
    <row r="136" spans="1:9" ht="12.75" customHeight="1" hidden="1">
      <c r="A136" s="69">
        <v>2009</v>
      </c>
      <c r="B136" s="50" t="s">
        <v>18</v>
      </c>
      <c r="C136" s="51">
        <v>50680</v>
      </c>
      <c r="D136" s="52"/>
      <c r="E136" s="52"/>
      <c r="F136" s="52"/>
      <c r="G136" s="52"/>
      <c r="H136" s="52"/>
      <c r="I136" s="14"/>
    </row>
    <row r="137" spans="1:9" s="15" customFormat="1" ht="15.75" customHeight="1">
      <c r="A137" s="68">
        <v>900</v>
      </c>
      <c r="B137" s="62" t="s">
        <v>120</v>
      </c>
      <c r="C137" s="58">
        <f aca="true" t="shared" si="42" ref="C137:H137">C140+C142+C144+C138</f>
        <v>6742710</v>
      </c>
      <c r="D137" s="58">
        <f t="shared" si="42"/>
        <v>12110070</v>
      </c>
      <c r="E137" s="58">
        <f t="shared" si="42"/>
        <v>123200</v>
      </c>
      <c r="F137" s="58">
        <f t="shared" si="42"/>
        <v>0</v>
      </c>
      <c r="G137" s="58">
        <f t="shared" si="42"/>
        <v>11986870</v>
      </c>
      <c r="H137" s="58">
        <f t="shared" si="42"/>
        <v>11986870</v>
      </c>
      <c r="I137" s="14"/>
    </row>
    <row r="138" spans="1:9" s="15" customFormat="1" ht="12.75" customHeight="1" hidden="1">
      <c r="A138" s="68">
        <v>90005</v>
      </c>
      <c r="B138" s="62" t="s">
        <v>121</v>
      </c>
      <c r="C138" s="58">
        <f aca="true" t="shared" si="43" ref="C138:H138">C139</f>
        <v>0</v>
      </c>
      <c r="D138" s="58">
        <f t="shared" si="43"/>
        <v>0</v>
      </c>
      <c r="E138" s="58">
        <f t="shared" si="43"/>
        <v>0</v>
      </c>
      <c r="F138" s="58">
        <f t="shared" si="43"/>
        <v>0</v>
      </c>
      <c r="G138" s="58">
        <f t="shared" si="43"/>
        <v>0</v>
      </c>
      <c r="H138" s="58">
        <f t="shared" si="43"/>
        <v>0</v>
      </c>
      <c r="I138" s="14"/>
    </row>
    <row r="139" spans="1:8" ht="12.75" customHeight="1" hidden="1">
      <c r="A139" s="65">
        <v>6207</v>
      </c>
      <c r="B139" s="50" t="s">
        <v>18</v>
      </c>
      <c r="C139" s="52">
        <v>0</v>
      </c>
      <c r="D139" s="52">
        <v>0</v>
      </c>
      <c r="E139" s="52"/>
      <c r="F139" s="52"/>
      <c r="G139" s="52">
        <v>0</v>
      </c>
      <c r="H139" s="52">
        <v>0</v>
      </c>
    </row>
    <row r="140" spans="1:9" s="15" customFormat="1" ht="38.25" customHeight="1">
      <c r="A140" s="68">
        <v>90019</v>
      </c>
      <c r="B140" s="62" t="s">
        <v>122</v>
      </c>
      <c r="C140" s="58">
        <f aca="true" t="shared" si="44" ref="C140:H140">C141</f>
        <v>2684000</v>
      </c>
      <c r="D140" s="58">
        <f t="shared" si="44"/>
        <v>120000</v>
      </c>
      <c r="E140" s="58">
        <f t="shared" si="44"/>
        <v>120000</v>
      </c>
      <c r="F140" s="58">
        <f t="shared" si="44"/>
        <v>0</v>
      </c>
      <c r="G140" s="58">
        <f t="shared" si="44"/>
        <v>0</v>
      </c>
      <c r="H140" s="58">
        <f t="shared" si="44"/>
        <v>0</v>
      </c>
      <c r="I140" s="6"/>
    </row>
    <row r="141" spans="1:9" ht="15" customHeight="1">
      <c r="A141" s="69" t="s">
        <v>100</v>
      </c>
      <c r="B141" s="66" t="s">
        <v>123</v>
      </c>
      <c r="C141" s="67">
        <v>2684000</v>
      </c>
      <c r="D141" s="52">
        <v>120000</v>
      </c>
      <c r="E141" s="52">
        <v>120000</v>
      </c>
      <c r="F141" s="53"/>
      <c r="G141" s="53"/>
      <c r="H141" s="52"/>
      <c r="I141" s="14"/>
    </row>
    <row r="142" spans="1:9" s="15" customFormat="1" ht="29.25" customHeight="1">
      <c r="A142" s="68">
        <v>90020</v>
      </c>
      <c r="B142" s="62" t="s">
        <v>124</v>
      </c>
      <c r="C142" s="58">
        <f aca="true" t="shared" si="45" ref="C142:H142">C143</f>
        <v>3200</v>
      </c>
      <c r="D142" s="58">
        <f>D143</f>
        <v>3200</v>
      </c>
      <c r="E142" s="58">
        <f t="shared" si="45"/>
        <v>3200</v>
      </c>
      <c r="F142" s="58">
        <f t="shared" si="45"/>
        <v>0</v>
      </c>
      <c r="G142" s="58">
        <f t="shared" si="45"/>
        <v>0</v>
      </c>
      <c r="H142" s="58">
        <f t="shared" si="45"/>
        <v>0</v>
      </c>
      <c r="I142" s="6"/>
    </row>
    <row r="143" spans="1:9" ht="14.25" customHeight="1">
      <c r="A143" s="69" t="s">
        <v>125</v>
      </c>
      <c r="B143" s="66" t="s">
        <v>126</v>
      </c>
      <c r="C143" s="67">
        <v>3200</v>
      </c>
      <c r="D143" s="52">
        <v>3200</v>
      </c>
      <c r="E143" s="52">
        <v>3200</v>
      </c>
      <c r="F143" s="53"/>
      <c r="G143" s="53"/>
      <c r="H143" s="52"/>
      <c r="I143" s="14"/>
    </row>
    <row r="144" spans="1:9" s="15" customFormat="1" ht="15" customHeight="1">
      <c r="A144" s="61">
        <v>90095</v>
      </c>
      <c r="B144" s="62" t="s">
        <v>20</v>
      </c>
      <c r="C144" s="58">
        <f aca="true" t="shared" si="46" ref="C144:H144">C145</f>
        <v>4055510</v>
      </c>
      <c r="D144" s="58">
        <f t="shared" si="46"/>
        <v>11986870</v>
      </c>
      <c r="E144" s="58">
        <f t="shared" si="46"/>
        <v>0</v>
      </c>
      <c r="F144" s="58">
        <f t="shared" si="46"/>
        <v>0</v>
      </c>
      <c r="G144" s="58">
        <f t="shared" si="46"/>
        <v>11986870</v>
      </c>
      <c r="H144" s="58">
        <f t="shared" si="46"/>
        <v>11986870</v>
      </c>
      <c r="I144" s="6"/>
    </row>
    <row r="145" spans="1:9" ht="52.5" customHeight="1">
      <c r="A145" s="69">
        <v>6207</v>
      </c>
      <c r="B145" s="50" t="s">
        <v>18</v>
      </c>
      <c r="C145" s="51">
        <v>4055510</v>
      </c>
      <c r="D145" s="52">
        <v>11986870</v>
      </c>
      <c r="E145" s="52"/>
      <c r="F145" s="53"/>
      <c r="G145" s="52">
        <v>11986870</v>
      </c>
      <c r="H145" s="52">
        <v>11986870</v>
      </c>
      <c r="I145" s="14"/>
    </row>
    <row r="146" spans="1:9" s="15" customFormat="1" ht="12.75">
      <c r="A146" s="61">
        <v>926</v>
      </c>
      <c r="B146" s="62" t="s">
        <v>127</v>
      </c>
      <c r="C146" s="58">
        <f>C148+C149+C150+C153</f>
        <v>1719400</v>
      </c>
      <c r="D146" s="58">
        <f>D147</f>
        <v>2655542</v>
      </c>
      <c r="E146" s="58">
        <f>E147</f>
        <v>1945000</v>
      </c>
      <c r="F146" s="58">
        <f>F147</f>
        <v>0</v>
      </c>
      <c r="G146" s="58">
        <f>G147</f>
        <v>710542</v>
      </c>
      <c r="H146" s="58">
        <f>H147</f>
        <v>566390</v>
      </c>
      <c r="I146" s="6"/>
    </row>
    <row r="147" spans="1:9" s="15" customFormat="1" ht="12.75">
      <c r="A147" s="61">
        <v>92605</v>
      </c>
      <c r="B147" s="62" t="s">
        <v>128</v>
      </c>
      <c r="C147" s="58"/>
      <c r="D147" s="58">
        <f>D148+D149+D150+D151+D152+D153</f>
        <v>2655542</v>
      </c>
      <c r="E147" s="58">
        <f>E148+E149+E150+E151+E152+E153</f>
        <v>1945000</v>
      </c>
      <c r="F147" s="58">
        <f>F148+F149+F150+F151+F152+F153</f>
        <v>0</v>
      </c>
      <c r="G147" s="58">
        <f>G148+G149+G150+G151+G152+G153</f>
        <v>710542</v>
      </c>
      <c r="H147" s="58">
        <f>H148+H149+H150+H151+H152+H153</f>
        <v>566390</v>
      </c>
      <c r="I147" s="6"/>
    </row>
    <row r="148" spans="1:8" ht="23.25">
      <c r="A148" s="69" t="s">
        <v>30</v>
      </c>
      <c r="B148" s="66" t="s">
        <v>31</v>
      </c>
      <c r="C148" s="67">
        <v>86000</v>
      </c>
      <c r="D148" s="52">
        <v>85000</v>
      </c>
      <c r="E148" s="52">
        <v>85000</v>
      </c>
      <c r="F148" s="53"/>
      <c r="G148" s="52"/>
      <c r="H148" s="52"/>
    </row>
    <row r="149" spans="1:9" ht="18" customHeight="1">
      <c r="A149" s="69" t="s">
        <v>32</v>
      </c>
      <c r="B149" s="66" t="s">
        <v>33</v>
      </c>
      <c r="C149" s="67">
        <v>1600000</v>
      </c>
      <c r="D149" s="52">
        <v>1850000</v>
      </c>
      <c r="E149" s="52">
        <v>1850000</v>
      </c>
      <c r="F149" s="53"/>
      <c r="G149" s="52"/>
      <c r="H149" s="52"/>
      <c r="I149" s="54"/>
    </row>
    <row r="150" spans="1:9" s="55" customFormat="1" ht="12.75">
      <c r="A150" s="70" t="s">
        <v>50</v>
      </c>
      <c r="B150" s="50" t="s">
        <v>129</v>
      </c>
      <c r="C150" s="51">
        <v>33400</v>
      </c>
      <c r="D150" s="52">
        <v>10000</v>
      </c>
      <c r="E150" s="52">
        <v>10000</v>
      </c>
      <c r="F150" s="53"/>
      <c r="G150" s="52"/>
      <c r="H150" s="52"/>
      <c r="I150" s="54"/>
    </row>
    <row r="151" spans="1:9" s="55" customFormat="1" ht="52.5" customHeight="1">
      <c r="A151" s="70">
        <v>6207</v>
      </c>
      <c r="B151" s="50" t="s">
        <v>130</v>
      </c>
      <c r="C151" s="51"/>
      <c r="D151" s="52">
        <v>369387</v>
      </c>
      <c r="E151" s="52"/>
      <c r="F151" s="53"/>
      <c r="G151" s="52">
        <v>369387</v>
      </c>
      <c r="H151" s="52">
        <v>225235</v>
      </c>
      <c r="I151" s="54"/>
    </row>
    <row r="152" spans="1:9" s="55" customFormat="1" ht="51.75" customHeight="1">
      <c r="A152" s="70">
        <v>6207</v>
      </c>
      <c r="B152" s="50" t="s">
        <v>131</v>
      </c>
      <c r="C152" s="51"/>
      <c r="D152" s="52">
        <v>139155</v>
      </c>
      <c r="E152" s="52"/>
      <c r="F152" s="53"/>
      <c r="G152" s="52">
        <v>139155</v>
      </c>
      <c r="H152" s="52">
        <v>139155</v>
      </c>
      <c r="I152" s="54"/>
    </row>
    <row r="153" spans="1:9" s="55" customFormat="1" ht="49.5" customHeight="1">
      <c r="A153" s="70">
        <v>6207</v>
      </c>
      <c r="B153" s="50" t="s">
        <v>132</v>
      </c>
      <c r="C153" s="51"/>
      <c r="D153" s="52">
        <v>202000</v>
      </c>
      <c r="E153" s="52"/>
      <c r="F153" s="53"/>
      <c r="G153" s="52">
        <v>202000</v>
      </c>
      <c r="H153" s="52">
        <v>202000</v>
      </c>
      <c r="I153" s="14"/>
    </row>
    <row r="154" spans="1:9" s="15" customFormat="1" ht="12.75">
      <c r="A154" s="61"/>
      <c r="B154" s="62" t="s">
        <v>133</v>
      </c>
      <c r="C154" s="58">
        <f aca="true" t="shared" si="47" ref="C154:H154">C146+C137+C133+C113+C110+C86+C79+C51+C48+C43+C40+C27+C24+C18+C10</f>
        <v>38523409</v>
      </c>
      <c r="D154" s="58">
        <f t="shared" si="47"/>
        <v>51562880</v>
      </c>
      <c r="E154" s="58">
        <f t="shared" si="47"/>
        <v>33517039</v>
      </c>
      <c r="F154" s="58">
        <f t="shared" si="47"/>
        <v>343347</v>
      </c>
      <c r="G154" s="58">
        <f t="shared" si="47"/>
        <v>18045841</v>
      </c>
      <c r="H154" s="58">
        <f t="shared" si="47"/>
        <v>17331689</v>
      </c>
      <c r="I154" s="14"/>
    </row>
    <row r="155" spans="1:9" s="15" customFormat="1" ht="12.75">
      <c r="A155" s="8"/>
      <c r="B155" s="9"/>
      <c r="C155" s="74"/>
      <c r="D155" s="75"/>
      <c r="E155" s="75"/>
      <c r="F155" s="75"/>
      <c r="G155" s="75"/>
      <c r="H155" s="75"/>
      <c r="I155" s="6"/>
    </row>
    <row r="156" spans="1:8" ht="12.75">
      <c r="A156" s="76"/>
      <c r="B156" s="77"/>
      <c r="C156" s="78"/>
      <c r="D156" s="79"/>
      <c r="E156" s="80"/>
      <c r="F156" s="80"/>
      <c r="G156" s="80"/>
      <c r="H156" s="80"/>
    </row>
    <row r="157" spans="1:8" ht="12.75">
      <c r="A157" s="76"/>
      <c r="B157" s="77"/>
      <c r="C157" s="78"/>
      <c r="D157" s="79"/>
      <c r="E157" s="80"/>
      <c r="F157" s="80"/>
      <c r="G157" s="80"/>
      <c r="H157" s="80"/>
    </row>
    <row r="158" spans="1:8" ht="29.25" customHeight="1">
      <c r="A158" s="76"/>
      <c r="B158" s="77"/>
      <c r="C158" s="78"/>
      <c r="D158" s="79"/>
      <c r="E158" s="80"/>
      <c r="F158" s="80"/>
      <c r="G158" s="80"/>
      <c r="H158" s="80"/>
    </row>
    <row r="159" spans="1:8" ht="12.75">
      <c r="A159" s="76"/>
      <c r="B159" s="77"/>
      <c r="C159" s="78"/>
      <c r="D159" s="79"/>
      <c r="E159" s="80"/>
      <c r="F159" s="80"/>
      <c r="G159" s="80"/>
      <c r="H159" s="80"/>
    </row>
  </sheetData>
  <mergeCells count="9">
    <mergeCell ref="E1:F1"/>
    <mergeCell ref="B2:D2"/>
    <mergeCell ref="B4:C4"/>
    <mergeCell ref="A6:A8"/>
    <mergeCell ref="C6:C8"/>
    <mergeCell ref="D6:D8"/>
    <mergeCell ref="E6:H6"/>
    <mergeCell ref="E7:F7"/>
    <mergeCell ref="G7:H7"/>
  </mergeCells>
  <printOptions/>
  <pageMargins left="1.7715277777777778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UM_Łazy </dc:creator>
  <cp:keywords/>
  <dc:description/>
  <cp:lastModifiedBy>KlientGCI</cp:lastModifiedBy>
  <cp:lastPrinted>2011-12-28T10:40:40Z</cp:lastPrinted>
  <dcterms:created xsi:type="dcterms:W3CDTF">2009-11-10T20:03:36Z</dcterms:created>
  <dcterms:modified xsi:type="dcterms:W3CDTF">2011-12-28T10:40:42Z</dcterms:modified>
  <cp:category/>
  <cp:version/>
  <cp:contentType/>
  <cp:contentStatus/>
</cp:coreProperties>
</file>